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enne_projektmappe" defaultThemeVersion="124226"/>
  <bookViews>
    <workbookView xWindow="75" yWindow="1170" windowWidth="15600" windowHeight="6300" tabRatio="893" activeTab="1"/>
  </bookViews>
  <sheets>
    <sheet name="Forudsætninger" sheetId="15" r:id="rId1"/>
    <sheet name="Input" sheetId="10" r:id="rId2"/>
    <sheet name="Differentierede effekter" sheetId="19" r:id="rId3"/>
    <sheet name="Output, samfundsøkonomisk" sheetId="13" r:id="rId4"/>
    <sheet name="Output, privatøkonomisk" sheetId="14" r:id="rId5"/>
    <sheet name="Kildehenvisninger" sheetId="18" r:id="rId6"/>
    <sheet name="Beregninger" sheetId="16" r:id="rId7"/>
    <sheet name="sorteringsmaskine" sheetId="11" r:id="rId8"/>
    <sheet name="Lister" sheetId="17" r:id="rId9"/>
  </sheets>
  <definedNames>
    <definedName name="Afgifter">Lister!$F$2:$F$4</definedName>
    <definedName name="Faser">Lister!$A$1:$A$4</definedName>
    <definedName name="Faser2">Lister!$C$2:$C$6</definedName>
    <definedName name="Levetid">Lister!$H$2:$H$51</definedName>
    <definedName name="Moms">Lister!$E$2:$E$4</definedName>
    <definedName name="OLE_LINK1" localSheetId="1">Input!$A$11</definedName>
    <definedName name="Type">Lister!$D$2:$D$4</definedName>
    <definedName name="Valg">Lister!$I$2:$I$3</definedName>
    <definedName name="År">Lister!$G$2:$G$23</definedName>
  </definedNames>
  <calcPr calcId="114210"/>
</workbook>
</file>

<file path=xl/calcChain.xml><?xml version="1.0" encoding="utf-8"?>
<calcChain xmlns="http://schemas.openxmlformats.org/spreadsheetml/2006/main">
  <c r="J4" i="10"/>
  <c r="G14"/>
  <c r="G15"/>
  <c r="G16"/>
  <c r="G17"/>
  <c r="G18"/>
  <c r="G19"/>
  <c r="G20"/>
  <c r="G21"/>
  <c r="G22"/>
  <c r="G13"/>
  <c r="G10"/>
  <c r="G4"/>
  <c r="G5"/>
  <c r="G6"/>
  <c r="G7"/>
  <c r="G8"/>
  <c r="G9"/>
  <c r="B17" i="16"/>
  <c r="O3" i="15"/>
  <c r="C325"/>
  <c r="B325"/>
  <c r="BA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B33"/>
  <c r="E33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E32"/>
  <c r="L11" i="19"/>
  <c r="H11"/>
  <c r="P11"/>
  <c r="T11"/>
  <c r="X11"/>
  <c r="AB11"/>
  <c r="AF11"/>
  <c r="AJ11"/>
  <c r="AN11"/>
  <c r="AR11"/>
  <c r="AV11"/>
  <c r="AZ11"/>
  <c r="BD11"/>
  <c r="BH11"/>
  <c r="BL11"/>
  <c r="BP11"/>
  <c r="BT11"/>
  <c r="BX11"/>
  <c r="CB11"/>
  <c r="H12"/>
  <c r="L12"/>
  <c r="P12"/>
  <c r="T12"/>
  <c r="X12"/>
  <c r="AB12"/>
  <c r="AF12"/>
  <c r="AJ12"/>
  <c r="AN12"/>
  <c r="AR12"/>
  <c r="AV12"/>
  <c r="AZ12"/>
  <c r="BD12"/>
  <c r="BH12"/>
  <c r="BL12"/>
  <c r="BP12"/>
  <c r="BT12"/>
  <c r="BX12"/>
  <c r="CB12"/>
  <c r="H24"/>
  <c r="L24"/>
  <c r="P24"/>
  <c r="T24"/>
  <c r="X24"/>
  <c r="AB24"/>
  <c r="AF24"/>
  <c r="AJ24"/>
  <c r="AN24"/>
  <c r="AR24"/>
  <c r="AV24"/>
  <c r="AZ24"/>
  <c r="BD24"/>
  <c r="BH24"/>
  <c r="BL24"/>
  <c r="BP24"/>
  <c r="BT24"/>
  <c r="BX24"/>
  <c r="CB24"/>
  <c r="H25"/>
  <c r="L25"/>
  <c r="P25"/>
  <c r="T25"/>
  <c r="X25"/>
  <c r="AB25"/>
  <c r="AF25"/>
  <c r="AJ25"/>
  <c r="AN25"/>
  <c r="AR25"/>
  <c r="AV25"/>
  <c r="AZ25"/>
  <c r="BD25"/>
  <c r="BH25"/>
  <c r="BL25"/>
  <c r="BP25"/>
  <c r="BT25"/>
  <c r="BX25"/>
  <c r="CB25"/>
  <c r="D25"/>
  <c r="D24"/>
  <c r="D11"/>
  <c r="D12"/>
  <c r="F325" i="15"/>
  <c r="G24" i="10"/>
  <c r="D325" i="15"/>
  <c r="E325"/>
  <c r="G325"/>
  <c r="H325"/>
  <c r="I325"/>
  <c r="J325"/>
  <c r="K325"/>
  <c r="L325"/>
  <c r="M325"/>
  <c r="N325"/>
  <c r="O325"/>
  <c r="G12" i="10"/>
  <c r="P325" i="15"/>
  <c r="G25" i="10"/>
  <c r="G11"/>
  <c r="A33" i="15"/>
  <c r="B33"/>
  <c r="C4" i="16"/>
  <c r="C84" i="15"/>
  <c r="B99"/>
  <c r="C99"/>
  <c r="D99"/>
  <c r="E99"/>
  <c r="F99"/>
  <c r="G19" i="16"/>
  <c r="G99" i="15"/>
  <c r="BF19" i="16"/>
  <c r="H19"/>
  <c r="H99" i="15"/>
  <c r="I19" i="16"/>
  <c r="I99" i="15"/>
  <c r="J19" i="16"/>
  <c r="J99" i="15"/>
  <c r="K19" i="16"/>
  <c r="K99" i="15"/>
  <c r="L19" i="16"/>
  <c r="L99" i="15"/>
  <c r="M19" i="16"/>
  <c r="M99" i="15"/>
  <c r="N19" i="16"/>
  <c r="N99" i="15"/>
  <c r="O19" i="16"/>
  <c r="O99" i="15"/>
  <c r="P19" i="16"/>
  <c r="P99" i="15"/>
  <c r="Q19" i="16"/>
  <c r="Q99" i="15"/>
  <c r="R19" i="16"/>
  <c r="R99" i="15"/>
  <c r="S19" i="16"/>
  <c r="S99" i="15"/>
  <c r="T19" i="16"/>
  <c r="T99" i="15"/>
  <c r="U19" i="16"/>
  <c r="U99" i="15"/>
  <c r="V19" i="16"/>
  <c r="V99" i="15"/>
  <c r="W19" i="16"/>
  <c r="W99" i="15"/>
  <c r="X19" i="16"/>
  <c r="X99" i="15"/>
  <c r="Y19" i="16"/>
  <c r="Y99" i="15"/>
  <c r="Z19" i="16"/>
  <c r="Z99" i="15"/>
  <c r="AA19" i="16"/>
  <c r="AA99" i="15"/>
  <c r="AB19" i="16"/>
  <c r="AB99" i="15"/>
  <c r="AC19" i="16"/>
  <c r="AC99" i="15"/>
  <c r="AD19" i="16"/>
  <c r="AD99" i="15"/>
  <c r="AE19" i="16"/>
  <c r="AE99" i="15"/>
  <c r="AF19" i="16"/>
  <c r="AF99" i="15"/>
  <c r="AG19" i="16"/>
  <c r="AG99" i="15"/>
  <c r="AH19" i="16"/>
  <c r="AH99" i="15"/>
  <c r="AI19" i="16"/>
  <c r="AI99" i="15"/>
  <c r="AJ19" i="16"/>
  <c r="AJ99" i="15"/>
  <c r="AK19" i="16"/>
  <c r="AK99" i="15"/>
  <c r="AL19" i="16"/>
  <c r="AL99" i="15"/>
  <c r="AM19" i="16"/>
  <c r="AM99" i="15"/>
  <c r="AN19" i="16"/>
  <c r="AN99" i="15"/>
  <c r="AO19" i="16"/>
  <c r="AO99" i="15"/>
  <c r="AP19" i="16"/>
  <c r="AP99" i="15"/>
  <c r="AQ19" i="16"/>
  <c r="AQ99" i="15"/>
  <c r="AR19" i="16"/>
  <c r="AR99" i="15"/>
  <c r="AS19" i="16"/>
  <c r="AS99" i="15"/>
  <c r="AT19" i="16"/>
  <c r="AT99" i="15"/>
  <c r="AU19" i="16"/>
  <c r="AU99" i="15"/>
  <c r="AV19" i="16"/>
  <c r="AV99" i="15"/>
  <c r="AW19" i="16"/>
  <c r="AW99" i="15"/>
  <c r="AX19" i="16"/>
  <c r="AX99" i="15"/>
  <c r="AY19" i="16"/>
  <c r="AY99" i="15"/>
  <c r="A19"/>
  <c r="A4" i="19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3"/>
  <c r="J5" i="10"/>
  <c r="J6"/>
  <c r="J7"/>
  <c r="J8"/>
  <c r="J9"/>
  <c r="J10"/>
  <c r="J11"/>
  <c r="J12"/>
  <c r="J13"/>
  <c r="J14"/>
  <c r="J15"/>
  <c r="J16"/>
  <c r="J17"/>
  <c r="J18"/>
  <c r="J19"/>
  <c r="B19" i="16"/>
  <c r="J20" i="1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3"/>
  <c r="B3" i="16"/>
  <c r="D8"/>
  <c r="C13"/>
  <c r="C15"/>
  <c r="C17"/>
  <c r="D18"/>
  <c r="C19"/>
  <c r="BB19"/>
  <c r="D21"/>
  <c r="G23" i="10"/>
  <c r="D23" i="16"/>
  <c r="G26" i="10"/>
  <c r="G27"/>
  <c r="D27" i="16"/>
  <c r="G28" i="10"/>
  <c r="G29"/>
  <c r="D29" i="16"/>
  <c r="G30" i="10"/>
  <c r="G31"/>
  <c r="D31" i="16"/>
  <c r="G32" i="10"/>
  <c r="G33"/>
  <c r="D33" i="16"/>
  <c r="G34" i="10"/>
  <c r="G35"/>
  <c r="D35" i="16"/>
  <c r="G36" i="10"/>
  <c r="G37"/>
  <c r="D37" i="16"/>
  <c r="G38" i="10"/>
  <c r="G39"/>
  <c r="D39" i="16"/>
  <c r="G40" i="10"/>
  <c r="G41"/>
  <c r="D41" i="16"/>
  <c r="G42" i="10"/>
  <c r="G43"/>
  <c r="D43" i="16"/>
  <c r="G44" i="10"/>
  <c r="G45"/>
  <c r="D45" i="16"/>
  <c r="G46" i="10"/>
  <c r="G47"/>
  <c r="D47" i="16"/>
  <c r="G48" i="10"/>
  <c r="G49"/>
  <c r="D49" i="16"/>
  <c r="G50" i="10"/>
  <c r="G51"/>
  <c r="D51" i="16"/>
  <c r="G52" i="10"/>
  <c r="G53"/>
  <c r="D53" i="16"/>
  <c r="G54" i="10"/>
  <c r="G55"/>
  <c r="D55" i="16"/>
  <c r="G56" i="10"/>
  <c r="G57"/>
  <c r="D57" i="16"/>
  <c r="G58" i="10"/>
  <c r="G59"/>
  <c r="D59" i="16"/>
  <c r="G60" i="10"/>
  <c r="G61"/>
  <c r="D61" i="16"/>
  <c r="G62" i="10"/>
  <c r="G63"/>
  <c r="D63" i="16"/>
  <c r="G64" i="10"/>
  <c r="G65"/>
  <c r="D65" i="16"/>
  <c r="G66" i="10"/>
  <c r="G67"/>
  <c r="D67" i="16"/>
  <c r="G68" i="10"/>
  <c r="G69"/>
  <c r="D69" i="16"/>
  <c r="G70" i="10"/>
  <c r="G71"/>
  <c r="D71" i="16"/>
  <c r="G72" i="10"/>
  <c r="G3"/>
  <c r="D3" i="16"/>
  <c r="A228" i="15"/>
  <c r="A14"/>
  <c r="E3" i="14"/>
  <c r="E3" i="13"/>
  <c r="D4" i="16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C8"/>
  <c r="E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D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D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D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C21"/>
  <c r="E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C23"/>
  <c r="E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C27"/>
  <c r="E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C29"/>
  <c r="E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C31"/>
  <c r="E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C33"/>
  <c r="E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C35"/>
  <c r="E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C37"/>
  <c r="E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C39"/>
  <c r="E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C41"/>
  <c r="E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C43"/>
  <c r="E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C45"/>
  <c r="E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C47"/>
  <c r="E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C49"/>
  <c r="E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C51"/>
  <c r="E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C53"/>
  <c r="E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C55"/>
  <c r="E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C57"/>
  <c r="E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C59"/>
  <c r="E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C61"/>
  <c r="E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C63"/>
  <c r="E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C65"/>
  <c r="E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C67"/>
  <c r="E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C69"/>
  <c r="E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C71"/>
  <c r="E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E3"/>
  <c r="G3"/>
  <c r="H3"/>
  <c r="I3"/>
  <c r="J3"/>
  <c r="K3"/>
  <c r="L3"/>
  <c r="C3"/>
  <c r="E229" i="15"/>
  <c r="F229"/>
  <c r="G229"/>
  <c r="H229"/>
  <c r="I229"/>
  <c r="J229"/>
  <c r="K229"/>
  <c r="L229"/>
  <c r="M229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E230"/>
  <c r="F230"/>
  <c r="G230"/>
  <c r="H230"/>
  <c r="I230"/>
  <c r="J230"/>
  <c r="K230"/>
  <c r="L230"/>
  <c r="M230"/>
  <c r="N230"/>
  <c r="O230"/>
  <c r="P230"/>
  <c r="Q230"/>
  <c r="R230"/>
  <c r="S230"/>
  <c r="T230"/>
  <c r="U230"/>
  <c r="V230"/>
  <c r="W230"/>
  <c r="X230"/>
  <c r="Y230"/>
  <c r="Z230"/>
  <c r="AA230"/>
  <c r="AB230"/>
  <c r="AC230"/>
  <c r="AD230"/>
  <c r="AE230"/>
  <c r="AF230"/>
  <c r="AG230"/>
  <c r="AH230"/>
  <c r="AI230"/>
  <c r="AJ230"/>
  <c r="AK230"/>
  <c r="AL230"/>
  <c r="AM230"/>
  <c r="AN230"/>
  <c r="AO230"/>
  <c r="AP230"/>
  <c r="AQ230"/>
  <c r="AR230"/>
  <c r="AS230"/>
  <c r="AT230"/>
  <c r="AU230"/>
  <c r="AV230"/>
  <c r="AW230"/>
  <c r="AX230"/>
  <c r="AY230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E232"/>
  <c r="F232"/>
  <c r="G232"/>
  <c r="H232"/>
  <c r="I232"/>
  <c r="J232"/>
  <c r="K232"/>
  <c r="L232"/>
  <c r="M232"/>
  <c r="N232"/>
  <c r="O232"/>
  <c r="P232"/>
  <c r="Q232"/>
  <c r="R232"/>
  <c r="S232"/>
  <c r="T232"/>
  <c r="U232"/>
  <c r="V232"/>
  <c r="W232"/>
  <c r="X232"/>
  <c r="Y232"/>
  <c r="Z232"/>
  <c r="AA232"/>
  <c r="AB232"/>
  <c r="AC232"/>
  <c r="AD232"/>
  <c r="AE232"/>
  <c r="AF232"/>
  <c r="AG232"/>
  <c r="AH232"/>
  <c r="AI232"/>
  <c r="AJ232"/>
  <c r="AK232"/>
  <c r="AL232"/>
  <c r="AM232"/>
  <c r="AN232"/>
  <c r="AO232"/>
  <c r="AP232"/>
  <c r="AQ232"/>
  <c r="AR232"/>
  <c r="AS232"/>
  <c r="AT232"/>
  <c r="AU232"/>
  <c r="AV232"/>
  <c r="AW232"/>
  <c r="AX232"/>
  <c r="AY232"/>
  <c r="E233"/>
  <c r="F233"/>
  <c r="G233"/>
  <c r="H233"/>
  <c r="I233"/>
  <c r="J233"/>
  <c r="K233"/>
  <c r="L233"/>
  <c r="M233"/>
  <c r="N233"/>
  <c r="O233"/>
  <c r="P233"/>
  <c r="Q233"/>
  <c r="R233"/>
  <c r="S233"/>
  <c r="T233"/>
  <c r="U233"/>
  <c r="V233"/>
  <c r="W233"/>
  <c r="X233"/>
  <c r="Y233"/>
  <c r="Z233"/>
  <c r="AA233"/>
  <c r="AB233"/>
  <c r="AC233"/>
  <c r="AD233"/>
  <c r="AE233"/>
  <c r="AF233"/>
  <c r="AG233"/>
  <c r="AH233"/>
  <c r="AI233"/>
  <c r="AJ233"/>
  <c r="AK233"/>
  <c r="AL233"/>
  <c r="AM233"/>
  <c r="AN233"/>
  <c r="AO233"/>
  <c r="AP233"/>
  <c r="AQ233"/>
  <c r="AR233"/>
  <c r="AS233"/>
  <c r="AT233"/>
  <c r="AU233"/>
  <c r="AV233"/>
  <c r="AW233"/>
  <c r="AX233"/>
  <c r="AY233"/>
  <c r="E234"/>
  <c r="F234"/>
  <c r="G234"/>
  <c r="H234"/>
  <c r="I234"/>
  <c r="J234"/>
  <c r="K234"/>
  <c r="L234"/>
  <c r="M234"/>
  <c r="N234"/>
  <c r="O234"/>
  <c r="P234"/>
  <c r="Q234"/>
  <c r="R234"/>
  <c r="S234"/>
  <c r="T234"/>
  <c r="U234"/>
  <c r="V234"/>
  <c r="W234"/>
  <c r="X234"/>
  <c r="Y234"/>
  <c r="Z234"/>
  <c r="AA234"/>
  <c r="AB234"/>
  <c r="AC234"/>
  <c r="AD234"/>
  <c r="AE234"/>
  <c r="AF234"/>
  <c r="AG234"/>
  <c r="AH234"/>
  <c r="AI234"/>
  <c r="AJ234"/>
  <c r="AK234"/>
  <c r="AL234"/>
  <c r="AM234"/>
  <c r="AN234"/>
  <c r="AO234"/>
  <c r="AP234"/>
  <c r="AQ234"/>
  <c r="AR234"/>
  <c r="AS234"/>
  <c r="AT234"/>
  <c r="AU234"/>
  <c r="AV234"/>
  <c r="AW234"/>
  <c r="AX234"/>
  <c r="AY234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AS235"/>
  <c r="AT235"/>
  <c r="AU235"/>
  <c r="AV235"/>
  <c r="AW235"/>
  <c r="AX235"/>
  <c r="AY235"/>
  <c r="E236"/>
  <c r="F236"/>
  <c r="G236"/>
  <c r="H236"/>
  <c r="I236"/>
  <c r="J236"/>
  <c r="K236"/>
  <c r="L236"/>
  <c r="M236"/>
  <c r="N236"/>
  <c r="O236"/>
  <c r="P236"/>
  <c r="Q236"/>
  <c r="R236"/>
  <c r="S236"/>
  <c r="T236"/>
  <c r="U236"/>
  <c r="V236"/>
  <c r="W236"/>
  <c r="X236"/>
  <c r="Y236"/>
  <c r="Z236"/>
  <c r="AA236"/>
  <c r="AB236"/>
  <c r="AC236"/>
  <c r="AD236"/>
  <c r="AE236"/>
  <c r="AF236"/>
  <c r="AG236"/>
  <c r="AH236"/>
  <c r="AI236"/>
  <c r="AJ236"/>
  <c r="AK236"/>
  <c r="AL236"/>
  <c r="AM236"/>
  <c r="AN236"/>
  <c r="AO236"/>
  <c r="AP236"/>
  <c r="AQ236"/>
  <c r="AR236"/>
  <c r="AS236"/>
  <c r="AT236"/>
  <c r="AU236"/>
  <c r="AV236"/>
  <c r="AW236"/>
  <c r="AX236"/>
  <c r="AY236"/>
  <c r="E237"/>
  <c r="F237"/>
  <c r="G237"/>
  <c r="H237"/>
  <c r="I237"/>
  <c r="J237"/>
  <c r="K237"/>
  <c r="L237"/>
  <c r="M237"/>
  <c r="N237"/>
  <c r="O237"/>
  <c r="P237"/>
  <c r="Q237"/>
  <c r="R237"/>
  <c r="S237"/>
  <c r="T237"/>
  <c r="U237"/>
  <c r="V237"/>
  <c r="W237"/>
  <c r="X237"/>
  <c r="Y237"/>
  <c r="Z237"/>
  <c r="AA237"/>
  <c r="AB237"/>
  <c r="AC237"/>
  <c r="AD237"/>
  <c r="AE237"/>
  <c r="AF237"/>
  <c r="AG237"/>
  <c r="AH237"/>
  <c r="AI237"/>
  <c r="AJ237"/>
  <c r="AK237"/>
  <c r="AL237"/>
  <c r="AM237"/>
  <c r="AN237"/>
  <c r="AO237"/>
  <c r="AP237"/>
  <c r="AQ237"/>
  <c r="AR237"/>
  <c r="AS237"/>
  <c r="AT237"/>
  <c r="AU237"/>
  <c r="AV237"/>
  <c r="AW237"/>
  <c r="AX237"/>
  <c r="AY237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E239"/>
  <c r="F239"/>
  <c r="G239"/>
  <c r="H239"/>
  <c r="I239"/>
  <c r="J239"/>
  <c r="K239"/>
  <c r="L239"/>
  <c r="M239"/>
  <c r="N239"/>
  <c r="O239"/>
  <c r="P239"/>
  <c r="Q239"/>
  <c r="R239"/>
  <c r="S239"/>
  <c r="T239"/>
  <c r="U239"/>
  <c r="V239"/>
  <c r="W239"/>
  <c r="X239"/>
  <c r="Y239"/>
  <c r="Z239"/>
  <c r="AA239"/>
  <c r="AB239"/>
  <c r="AC239"/>
  <c r="AD239"/>
  <c r="AE239"/>
  <c r="AF239"/>
  <c r="AG239"/>
  <c r="AH239"/>
  <c r="AI239"/>
  <c r="AJ239"/>
  <c r="AK239"/>
  <c r="AL239"/>
  <c r="AM239"/>
  <c r="AN239"/>
  <c r="AO239"/>
  <c r="AP239"/>
  <c r="AQ239"/>
  <c r="AR239"/>
  <c r="AS239"/>
  <c r="AT239"/>
  <c r="AU239"/>
  <c r="AV239"/>
  <c r="AW239"/>
  <c r="AX239"/>
  <c r="AY239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AQ240"/>
  <c r="AR240"/>
  <c r="AS240"/>
  <c r="AT240"/>
  <c r="AU240"/>
  <c r="AV240"/>
  <c r="AW240"/>
  <c r="AX240"/>
  <c r="AY240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AM241"/>
  <c r="AN241"/>
  <c r="AO241"/>
  <c r="AP241"/>
  <c r="AQ241"/>
  <c r="AR241"/>
  <c r="AS241"/>
  <c r="AT241"/>
  <c r="AU241"/>
  <c r="AV241"/>
  <c r="AW241"/>
  <c r="AX241"/>
  <c r="AY241"/>
  <c r="E242"/>
  <c r="F242"/>
  <c r="G242"/>
  <c r="H242"/>
  <c r="I242"/>
  <c r="J242"/>
  <c r="K242"/>
  <c r="L242"/>
  <c r="M242"/>
  <c r="N242"/>
  <c r="O242"/>
  <c r="P242"/>
  <c r="Q242"/>
  <c r="R242"/>
  <c r="S242"/>
  <c r="T242"/>
  <c r="U242"/>
  <c r="V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AM242"/>
  <c r="AN242"/>
  <c r="AO242"/>
  <c r="AP242"/>
  <c r="AQ242"/>
  <c r="AR242"/>
  <c r="AS242"/>
  <c r="AT242"/>
  <c r="AU242"/>
  <c r="AV242"/>
  <c r="AW242"/>
  <c r="AX242"/>
  <c r="AY242"/>
  <c r="E243"/>
  <c r="F243"/>
  <c r="G243"/>
  <c r="H243"/>
  <c r="I243"/>
  <c r="J243"/>
  <c r="K243"/>
  <c r="L243"/>
  <c r="M243"/>
  <c r="N243"/>
  <c r="O243"/>
  <c r="P243"/>
  <c r="Q243"/>
  <c r="R243"/>
  <c r="S243"/>
  <c r="T243"/>
  <c r="U243"/>
  <c r="V243"/>
  <c r="W243"/>
  <c r="X243"/>
  <c r="Y243"/>
  <c r="Z243"/>
  <c r="AA243"/>
  <c r="AB243"/>
  <c r="AC243"/>
  <c r="AD243"/>
  <c r="AE243"/>
  <c r="AF243"/>
  <c r="AG243"/>
  <c r="AH243"/>
  <c r="AI243"/>
  <c r="AJ243"/>
  <c r="AK243"/>
  <c r="AL243"/>
  <c r="AM243"/>
  <c r="AN243"/>
  <c r="AO243"/>
  <c r="AP243"/>
  <c r="AQ243"/>
  <c r="AR243"/>
  <c r="AS243"/>
  <c r="AT243"/>
  <c r="AU243"/>
  <c r="AV243"/>
  <c r="AW243"/>
  <c r="AX243"/>
  <c r="AY243"/>
  <c r="E244"/>
  <c r="F244"/>
  <c r="G244"/>
  <c r="H244"/>
  <c r="I244"/>
  <c r="J244"/>
  <c r="K244"/>
  <c r="L244"/>
  <c r="M244"/>
  <c r="N244"/>
  <c r="O244"/>
  <c r="P244"/>
  <c r="Q244"/>
  <c r="R244"/>
  <c r="S244"/>
  <c r="T244"/>
  <c r="U244"/>
  <c r="V244"/>
  <c r="W244"/>
  <c r="X244"/>
  <c r="Y244"/>
  <c r="Z244"/>
  <c r="AA244"/>
  <c r="AB244"/>
  <c r="AC244"/>
  <c r="AD244"/>
  <c r="AE244"/>
  <c r="AF244"/>
  <c r="AG244"/>
  <c r="AH244"/>
  <c r="AI244"/>
  <c r="AJ244"/>
  <c r="AK244"/>
  <c r="AL244"/>
  <c r="AM244"/>
  <c r="AN244"/>
  <c r="AO244"/>
  <c r="AP244"/>
  <c r="AQ244"/>
  <c r="AR244"/>
  <c r="AS244"/>
  <c r="AT244"/>
  <c r="AU244"/>
  <c r="AV244"/>
  <c r="AW244"/>
  <c r="AX244"/>
  <c r="AY244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E246"/>
  <c r="F246"/>
  <c r="G246"/>
  <c r="H246"/>
  <c r="I246"/>
  <c r="J246"/>
  <c r="K246"/>
  <c r="L246"/>
  <c r="M246"/>
  <c r="N246"/>
  <c r="O246"/>
  <c r="P246"/>
  <c r="Q246"/>
  <c r="R246"/>
  <c r="S246"/>
  <c r="T246"/>
  <c r="U246"/>
  <c r="V246"/>
  <c r="W246"/>
  <c r="X246"/>
  <c r="Y246"/>
  <c r="Z246"/>
  <c r="AA246"/>
  <c r="AB246"/>
  <c r="AC246"/>
  <c r="AD246"/>
  <c r="AE246"/>
  <c r="AF246"/>
  <c r="AG246"/>
  <c r="AH246"/>
  <c r="AI246"/>
  <c r="AJ246"/>
  <c r="AK246"/>
  <c r="AL246"/>
  <c r="AM246"/>
  <c r="AN246"/>
  <c r="AO246"/>
  <c r="AP246"/>
  <c r="AQ246"/>
  <c r="AR246"/>
  <c r="AS246"/>
  <c r="AT246"/>
  <c r="AU246"/>
  <c r="AV246"/>
  <c r="AW246"/>
  <c r="AX246"/>
  <c r="AY246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V247"/>
  <c r="W247"/>
  <c r="X247"/>
  <c r="Y247"/>
  <c r="Z247"/>
  <c r="AA247"/>
  <c r="AB247"/>
  <c r="AC247"/>
  <c r="AD247"/>
  <c r="AE247"/>
  <c r="AF247"/>
  <c r="AG247"/>
  <c r="AH247"/>
  <c r="AI247"/>
  <c r="AJ247"/>
  <c r="AK247"/>
  <c r="AL247"/>
  <c r="AM247"/>
  <c r="AN247"/>
  <c r="AO247"/>
  <c r="AP247"/>
  <c r="AQ247"/>
  <c r="AR247"/>
  <c r="AS247"/>
  <c r="AT247"/>
  <c r="AU247"/>
  <c r="AV247"/>
  <c r="AW247"/>
  <c r="AX247"/>
  <c r="AY247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E250"/>
  <c r="F250"/>
  <c r="G250"/>
  <c r="H250"/>
  <c r="I250"/>
  <c r="J250"/>
  <c r="K250"/>
  <c r="L250"/>
  <c r="M250"/>
  <c r="N250"/>
  <c r="O250"/>
  <c r="P250"/>
  <c r="Q250"/>
  <c r="R250"/>
  <c r="S250"/>
  <c r="T250"/>
  <c r="U250"/>
  <c r="V250"/>
  <c r="W250"/>
  <c r="X250"/>
  <c r="Y250"/>
  <c r="Z250"/>
  <c r="AA250"/>
  <c r="AB250"/>
  <c r="AC250"/>
  <c r="AD250"/>
  <c r="AE250"/>
  <c r="AF250"/>
  <c r="AG250"/>
  <c r="AH250"/>
  <c r="AI250"/>
  <c r="AJ250"/>
  <c r="AK250"/>
  <c r="AL250"/>
  <c r="AM250"/>
  <c r="AN250"/>
  <c r="AO250"/>
  <c r="AP250"/>
  <c r="AQ250"/>
  <c r="AR250"/>
  <c r="AS250"/>
  <c r="AT250"/>
  <c r="AU250"/>
  <c r="AV250"/>
  <c r="AW250"/>
  <c r="AX250"/>
  <c r="AY250"/>
  <c r="E251"/>
  <c r="F251"/>
  <c r="G251"/>
  <c r="H251"/>
  <c r="I251"/>
  <c r="J251"/>
  <c r="K251"/>
  <c r="L251"/>
  <c r="M251"/>
  <c r="N251"/>
  <c r="O251"/>
  <c r="P251"/>
  <c r="Q251"/>
  <c r="R251"/>
  <c r="S251"/>
  <c r="T251"/>
  <c r="U251"/>
  <c r="V251"/>
  <c r="W251"/>
  <c r="X251"/>
  <c r="Y251"/>
  <c r="Z251"/>
  <c r="AA251"/>
  <c r="AB251"/>
  <c r="AC251"/>
  <c r="AD251"/>
  <c r="AE251"/>
  <c r="AF251"/>
  <c r="AG251"/>
  <c r="AH251"/>
  <c r="AI251"/>
  <c r="AJ251"/>
  <c r="AK251"/>
  <c r="AL251"/>
  <c r="AM251"/>
  <c r="AN251"/>
  <c r="AO251"/>
  <c r="AP251"/>
  <c r="AQ251"/>
  <c r="AR251"/>
  <c r="AS251"/>
  <c r="AT251"/>
  <c r="AU251"/>
  <c r="AV251"/>
  <c r="AW251"/>
  <c r="AX251"/>
  <c r="AY251"/>
  <c r="E252"/>
  <c r="F252"/>
  <c r="G252"/>
  <c r="H252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E253"/>
  <c r="F253"/>
  <c r="G253"/>
  <c r="H253"/>
  <c r="I253"/>
  <c r="J253"/>
  <c r="K253"/>
  <c r="L253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AD253"/>
  <c r="AE253"/>
  <c r="AF253"/>
  <c r="AG253"/>
  <c r="AH253"/>
  <c r="AI253"/>
  <c r="AJ253"/>
  <c r="AK253"/>
  <c r="AL253"/>
  <c r="AM253"/>
  <c r="AN253"/>
  <c r="AO253"/>
  <c r="AP253"/>
  <c r="AQ253"/>
  <c r="AR253"/>
  <c r="AS253"/>
  <c r="AT253"/>
  <c r="AU253"/>
  <c r="AV253"/>
  <c r="AW253"/>
  <c r="AX253"/>
  <c r="AY253"/>
  <c r="E254"/>
  <c r="F254"/>
  <c r="G254"/>
  <c r="H254"/>
  <c r="I254"/>
  <c r="J254"/>
  <c r="K254"/>
  <c r="L254"/>
  <c r="M254"/>
  <c r="N254"/>
  <c r="O254"/>
  <c r="P254"/>
  <c r="Q254"/>
  <c r="R254"/>
  <c r="S254"/>
  <c r="T254"/>
  <c r="U254"/>
  <c r="V254"/>
  <c r="W254"/>
  <c r="X254"/>
  <c r="Y254"/>
  <c r="Z254"/>
  <c r="AA254"/>
  <c r="AB254"/>
  <c r="AC254"/>
  <c r="AD254"/>
  <c r="AE254"/>
  <c r="AF254"/>
  <c r="AG254"/>
  <c r="AH254"/>
  <c r="AI254"/>
  <c r="AJ254"/>
  <c r="AK254"/>
  <c r="AL254"/>
  <c r="AM254"/>
  <c r="AN254"/>
  <c r="AO254"/>
  <c r="AP254"/>
  <c r="AQ254"/>
  <c r="AR254"/>
  <c r="AS254"/>
  <c r="AT254"/>
  <c r="AU254"/>
  <c r="AV254"/>
  <c r="AW254"/>
  <c r="AX254"/>
  <c r="AY254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AW255"/>
  <c r="AX255"/>
  <c r="AY255"/>
  <c r="E256"/>
  <c r="F256"/>
  <c r="G256"/>
  <c r="H256"/>
  <c r="I256"/>
  <c r="J256"/>
  <c r="K256"/>
  <c r="L256"/>
  <c r="M256"/>
  <c r="N256"/>
  <c r="O256"/>
  <c r="P256"/>
  <c r="Q256"/>
  <c r="R256"/>
  <c r="S256"/>
  <c r="T256"/>
  <c r="U256"/>
  <c r="V256"/>
  <c r="W256"/>
  <c r="X256"/>
  <c r="Y256"/>
  <c r="Z256"/>
  <c r="AA256"/>
  <c r="AB256"/>
  <c r="AC256"/>
  <c r="AD256"/>
  <c r="AE256"/>
  <c r="AF256"/>
  <c r="AG256"/>
  <c r="AH256"/>
  <c r="AI256"/>
  <c r="AJ256"/>
  <c r="AK256"/>
  <c r="AL256"/>
  <c r="AM256"/>
  <c r="AN256"/>
  <c r="AO256"/>
  <c r="AP256"/>
  <c r="AQ256"/>
  <c r="AR256"/>
  <c r="AS256"/>
  <c r="AT256"/>
  <c r="AU256"/>
  <c r="AV256"/>
  <c r="AW256"/>
  <c r="AX256"/>
  <c r="AY256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E258"/>
  <c r="F258"/>
  <c r="G258"/>
  <c r="H258"/>
  <c r="I258"/>
  <c r="J258"/>
  <c r="K258"/>
  <c r="L258"/>
  <c r="M258"/>
  <c r="N258"/>
  <c r="O258"/>
  <c r="P258"/>
  <c r="Q258"/>
  <c r="R258"/>
  <c r="S258"/>
  <c r="T258"/>
  <c r="U258"/>
  <c r="V258"/>
  <c r="W258"/>
  <c r="X258"/>
  <c r="Y258"/>
  <c r="Z258"/>
  <c r="AA258"/>
  <c r="AB258"/>
  <c r="AC258"/>
  <c r="AD258"/>
  <c r="AE258"/>
  <c r="AF258"/>
  <c r="AG258"/>
  <c r="AH258"/>
  <c r="AI258"/>
  <c r="AJ258"/>
  <c r="AK258"/>
  <c r="AL258"/>
  <c r="AM258"/>
  <c r="AN258"/>
  <c r="AO258"/>
  <c r="AP258"/>
  <c r="AQ258"/>
  <c r="AR258"/>
  <c r="AS258"/>
  <c r="AT258"/>
  <c r="AU258"/>
  <c r="AV258"/>
  <c r="AW258"/>
  <c r="AX258"/>
  <c r="AY258"/>
  <c r="E259"/>
  <c r="F259"/>
  <c r="G259"/>
  <c r="H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E260"/>
  <c r="F260"/>
  <c r="G260"/>
  <c r="H260"/>
  <c r="I260"/>
  <c r="J260"/>
  <c r="K260"/>
  <c r="L260"/>
  <c r="M260"/>
  <c r="N260"/>
  <c r="O260"/>
  <c r="P260"/>
  <c r="Q260"/>
  <c r="R260"/>
  <c r="S260"/>
  <c r="T260"/>
  <c r="U260"/>
  <c r="V260"/>
  <c r="W260"/>
  <c r="X260"/>
  <c r="Y260"/>
  <c r="Z260"/>
  <c r="AA260"/>
  <c r="AB260"/>
  <c r="AC260"/>
  <c r="AD260"/>
  <c r="AE260"/>
  <c r="AF260"/>
  <c r="AG260"/>
  <c r="AH260"/>
  <c r="AI260"/>
  <c r="AJ260"/>
  <c r="AK260"/>
  <c r="AL260"/>
  <c r="AM260"/>
  <c r="AN260"/>
  <c r="AO260"/>
  <c r="AP260"/>
  <c r="AQ260"/>
  <c r="AR260"/>
  <c r="AS260"/>
  <c r="AT260"/>
  <c r="AU260"/>
  <c r="AV260"/>
  <c r="AW260"/>
  <c r="AX260"/>
  <c r="AY260"/>
  <c r="E261"/>
  <c r="F261"/>
  <c r="G261"/>
  <c r="H261"/>
  <c r="I261"/>
  <c r="J261"/>
  <c r="K261"/>
  <c r="L261"/>
  <c r="M261"/>
  <c r="N261"/>
  <c r="O261"/>
  <c r="P261"/>
  <c r="Q261"/>
  <c r="R261"/>
  <c r="S261"/>
  <c r="T261"/>
  <c r="U261"/>
  <c r="V261"/>
  <c r="W261"/>
  <c r="X261"/>
  <c r="Y261"/>
  <c r="Z261"/>
  <c r="AA261"/>
  <c r="AB261"/>
  <c r="AC261"/>
  <c r="AD261"/>
  <c r="AE261"/>
  <c r="AF261"/>
  <c r="AG261"/>
  <c r="AH261"/>
  <c r="AI261"/>
  <c r="AJ261"/>
  <c r="AK261"/>
  <c r="AL261"/>
  <c r="AM261"/>
  <c r="AN261"/>
  <c r="AO261"/>
  <c r="AP261"/>
  <c r="AQ261"/>
  <c r="AR261"/>
  <c r="AS261"/>
  <c r="AT261"/>
  <c r="AU261"/>
  <c r="AV261"/>
  <c r="AW261"/>
  <c r="AX261"/>
  <c r="AY261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V262"/>
  <c r="W262"/>
  <c r="X262"/>
  <c r="Y262"/>
  <c r="Z262"/>
  <c r="AA262"/>
  <c r="AB262"/>
  <c r="AC262"/>
  <c r="AD262"/>
  <c r="AE262"/>
  <c r="AF262"/>
  <c r="AG262"/>
  <c r="AH262"/>
  <c r="AI262"/>
  <c r="AJ262"/>
  <c r="AK262"/>
  <c r="AL262"/>
  <c r="AM262"/>
  <c r="AN262"/>
  <c r="AO262"/>
  <c r="AP262"/>
  <c r="AQ262"/>
  <c r="AR262"/>
  <c r="AS262"/>
  <c r="AT262"/>
  <c r="AU262"/>
  <c r="AV262"/>
  <c r="AW262"/>
  <c r="AX262"/>
  <c r="AY262"/>
  <c r="E263"/>
  <c r="F263"/>
  <c r="G263"/>
  <c r="H263"/>
  <c r="I263"/>
  <c r="J263"/>
  <c r="K263"/>
  <c r="L263"/>
  <c r="M263"/>
  <c r="N263"/>
  <c r="O263"/>
  <c r="P263"/>
  <c r="Q263"/>
  <c r="R263"/>
  <c r="S263"/>
  <c r="T263"/>
  <c r="U263"/>
  <c r="V263"/>
  <c r="W263"/>
  <c r="X263"/>
  <c r="Y263"/>
  <c r="Z263"/>
  <c r="AA263"/>
  <c r="AB263"/>
  <c r="AC263"/>
  <c r="AD263"/>
  <c r="AE263"/>
  <c r="AF263"/>
  <c r="AG263"/>
  <c r="AH263"/>
  <c r="AI263"/>
  <c r="AJ263"/>
  <c r="AK263"/>
  <c r="AL263"/>
  <c r="AM263"/>
  <c r="AN263"/>
  <c r="AO263"/>
  <c r="AP263"/>
  <c r="AQ263"/>
  <c r="AR263"/>
  <c r="AS263"/>
  <c r="AT263"/>
  <c r="AU263"/>
  <c r="AV263"/>
  <c r="AW263"/>
  <c r="AX263"/>
  <c r="AY263"/>
  <c r="E264"/>
  <c r="F264"/>
  <c r="G264"/>
  <c r="H264"/>
  <c r="I264"/>
  <c r="J264"/>
  <c r="K264"/>
  <c r="L264"/>
  <c r="M264"/>
  <c r="N264"/>
  <c r="O264"/>
  <c r="P264"/>
  <c r="Q264"/>
  <c r="R264"/>
  <c r="S264"/>
  <c r="T264"/>
  <c r="U264"/>
  <c r="V264"/>
  <c r="W264"/>
  <c r="X264"/>
  <c r="Y264"/>
  <c r="Z264"/>
  <c r="AA264"/>
  <c r="AB264"/>
  <c r="AC264"/>
  <c r="AD264"/>
  <c r="AE264"/>
  <c r="AF264"/>
  <c r="AG264"/>
  <c r="AH264"/>
  <c r="AI264"/>
  <c r="AJ264"/>
  <c r="AK264"/>
  <c r="AL264"/>
  <c r="AM264"/>
  <c r="AN264"/>
  <c r="AO264"/>
  <c r="AP264"/>
  <c r="AQ264"/>
  <c r="AR264"/>
  <c r="AS264"/>
  <c r="AT264"/>
  <c r="AU264"/>
  <c r="AV264"/>
  <c r="AW264"/>
  <c r="AX264"/>
  <c r="AY264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E266"/>
  <c r="F266"/>
  <c r="G266"/>
  <c r="H266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V267"/>
  <c r="W267"/>
  <c r="X267"/>
  <c r="Y267"/>
  <c r="Z267"/>
  <c r="AA267"/>
  <c r="AB267"/>
  <c r="AC267"/>
  <c r="AD267"/>
  <c r="AE267"/>
  <c r="AF267"/>
  <c r="AG267"/>
  <c r="AH267"/>
  <c r="AI267"/>
  <c r="AJ267"/>
  <c r="AK267"/>
  <c r="AL267"/>
  <c r="AM267"/>
  <c r="AN267"/>
  <c r="AO267"/>
  <c r="AP267"/>
  <c r="AQ267"/>
  <c r="AR267"/>
  <c r="AS267"/>
  <c r="AT267"/>
  <c r="AU267"/>
  <c r="AV267"/>
  <c r="AW267"/>
  <c r="AX267"/>
  <c r="AY267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E269"/>
  <c r="F269"/>
  <c r="G269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A269"/>
  <c r="AB269"/>
  <c r="AC269"/>
  <c r="AD269"/>
  <c r="AE269"/>
  <c r="AF269"/>
  <c r="AG269"/>
  <c r="AH269"/>
  <c r="AI269"/>
  <c r="AJ269"/>
  <c r="AK269"/>
  <c r="AL269"/>
  <c r="AM269"/>
  <c r="AN269"/>
  <c r="AO269"/>
  <c r="AP269"/>
  <c r="AQ269"/>
  <c r="AR269"/>
  <c r="AS269"/>
  <c r="AT269"/>
  <c r="AU269"/>
  <c r="AV269"/>
  <c r="AW269"/>
  <c r="AX269"/>
  <c r="AY269"/>
  <c r="E270"/>
  <c r="F270"/>
  <c r="G270"/>
  <c r="H270"/>
  <c r="I270"/>
  <c r="J270"/>
  <c r="K270"/>
  <c r="L270"/>
  <c r="M270"/>
  <c r="N270"/>
  <c r="O270"/>
  <c r="P270"/>
  <c r="Q270"/>
  <c r="R270"/>
  <c r="S270"/>
  <c r="T270"/>
  <c r="U270"/>
  <c r="V270"/>
  <c r="W270"/>
  <c r="X270"/>
  <c r="Y270"/>
  <c r="Z270"/>
  <c r="AA270"/>
  <c r="AB270"/>
  <c r="AC270"/>
  <c r="AD270"/>
  <c r="AE270"/>
  <c r="AF270"/>
  <c r="AG270"/>
  <c r="AH270"/>
  <c r="AI270"/>
  <c r="AJ270"/>
  <c r="AK270"/>
  <c r="AL270"/>
  <c r="AM270"/>
  <c r="AN270"/>
  <c r="AO270"/>
  <c r="AP270"/>
  <c r="AQ270"/>
  <c r="AR270"/>
  <c r="AS270"/>
  <c r="AT270"/>
  <c r="AU270"/>
  <c r="AV270"/>
  <c r="AW270"/>
  <c r="AX270"/>
  <c r="AY270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AQ271"/>
  <c r="AR271"/>
  <c r="AS271"/>
  <c r="AT271"/>
  <c r="AU271"/>
  <c r="AV271"/>
  <c r="AW271"/>
  <c r="AX271"/>
  <c r="AY271"/>
  <c r="E272"/>
  <c r="F272"/>
  <c r="G272"/>
  <c r="H272"/>
  <c r="I272"/>
  <c r="J272"/>
  <c r="K272"/>
  <c r="L272"/>
  <c r="M272"/>
  <c r="N272"/>
  <c r="O272"/>
  <c r="P272"/>
  <c r="Q272"/>
  <c r="R272"/>
  <c r="S272"/>
  <c r="T272"/>
  <c r="U272"/>
  <c r="V272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AM272"/>
  <c r="AN272"/>
  <c r="AO272"/>
  <c r="AP272"/>
  <c r="AQ272"/>
  <c r="AR272"/>
  <c r="AS272"/>
  <c r="AT272"/>
  <c r="AU272"/>
  <c r="AV272"/>
  <c r="AW272"/>
  <c r="AX272"/>
  <c r="AY272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E274"/>
  <c r="F274"/>
  <c r="G274"/>
  <c r="H274"/>
  <c r="I274"/>
  <c r="J274"/>
  <c r="K274"/>
  <c r="L274"/>
  <c r="M274"/>
  <c r="N274"/>
  <c r="O274"/>
  <c r="P274"/>
  <c r="Q274"/>
  <c r="R274"/>
  <c r="S274"/>
  <c r="T274"/>
  <c r="U274"/>
  <c r="V274"/>
  <c r="W274"/>
  <c r="X274"/>
  <c r="Y274"/>
  <c r="Z274"/>
  <c r="AA274"/>
  <c r="AB274"/>
  <c r="AC274"/>
  <c r="AD274"/>
  <c r="AE274"/>
  <c r="AF274"/>
  <c r="AG274"/>
  <c r="AH274"/>
  <c r="AI274"/>
  <c r="AJ274"/>
  <c r="AK274"/>
  <c r="AL274"/>
  <c r="AM274"/>
  <c r="AN274"/>
  <c r="AO274"/>
  <c r="AP274"/>
  <c r="AQ274"/>
  <c r="AR274"/>
  <c r="AS274"/>
  <c r="AT274"/>
  <c r="AU274"/>
  <c r="AV274"/>
  <c r="AW274"/>
  <c r="AX274"/>
  <c r="AY274"/>
  <c r="E275"/>
  <c r="F275"/>
  <c r="G275"/>
  <c r="H275"/>
  <c r="I275"/>
  <c r="J275"/>
  <c r="K275"/>
  <c r="L275"/>
  <c r="M275"/>
  <c r="N275"/>
  <c r="O275"/>
  <c r="P275"/>
  <c r="Q275"/>
  <c r="R275"/>
  <c r="S275"/>
  <c r="T275"/>
  <c r="U275"/>
  <c r="V275"/>
  <c r="W275"/>
  <c r="X275"/>
  <c r="Y275"/>
  <c r="Z275"/>
  <c r="AA275"/>
  <c r="AB275"/>
  <c r="AC275"/>
  <c r="AD275"/>
  <c r="AE275"/>
  <c r="AF275"/>
  <c r="AG275"/>
  <c r="AH275"/>
  <c r="AI275"/>
  <c r="AJ275"/>
  <c r="AK275"/>
  <c r="AL275"/>
  <c r="AM275"/>
  <c r="AN275"/>
  <c r="AO275"/>
  <c r="AP275"/>
  <c r="AQ275"/>
  <c r="AR275"/>
  <c r="AS275"/>
  <c r="AT275"/>
  <c r="AU275"/>
  <c r="AV275"/>
  <c r="AW275"/>
  <c r="AX275"/>
  <c r="AY275"/>
  <c r="E276"/>
  <c r="F276"/>
  <c r="G276"/>
  <c r="H276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AS276"/>
  <c r="AT276"/>
  <c r="AU276"/>
  <c r="AV276"/>
  <c r="AW276"/>
  <c r="AX276"/>
  <c r="AY276"/>
  <c r="E277"/>
  <c r="F277"/>
  <c r="G277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AD277"/>
  <c r="AE277"/>
  <c r="AF277"/>
  <c r="AG277"/>
  <c r="AH277"/>
  <c r="AI277"/>
  <c r="AJ277"/>
  <c r="AK277"/>
  <c r="AL277"/>
  <c r="AM277"/>
  <c r="AN277"/>
  <c r="AO277"/>
  <c r="AP277"/>
  <c r="AQ277"/>
  <c r="AR277"/>
  <c r="AS277"/>
  <c r="AT277"/>
  <c r="AU277"/>
  <c r="AV277"/>
  <c r="AW277"/>
  <c r="AX277"/>
  <c r="AY277"/>
  <c r="E278"/>
  <c r="F278"/>
  <c r="G278"/>
  <c r="H278"/>
  <c r="I278"/>
  <c r="J278"/>
  <c r="K278"/>
  <c r="L278"/>
  <c r="M278"/>
  <c r="N278"/>
  <c r="O278"/>
  <c r="P278"/>
  <c r="Q278"/>
  <c r="R278"/>
  <c r="S278"/>
  <c r="T278"/>
  <c r="U278"/>
  <c r="V278"/>
  <c r="W278"/>
  <c r="X278"/>
  <c r="Y278"/>
  <c r="Z278"/>
  <c r="AA278"/>
  <c r="AB278"/>
  <c r="AC278"/>
  <c r="AD278"/>
  <c r="AE278"/>
  <c r="AF278"/>
  <c r="AG278"/>
  <c r="AH278"/>
  <c r="AI278"/>
  <c r="AJ278"/>
  <c r="AK278"/>
  <c r="AL278"/>
  <c r="AM278"/>
  <c r="AN278"/>
  <c r="AO278"/>
  <c r="AP278"/>
  <c r="AQ278"/>
  <c r="AR278"/>
  <c r="AS278"/>
  <c r="AT278"/>
  <c r="AU278"/>
  <c r="AV278"/>
  <c r="AW278"/>
  <c r="AX278"/>
  <c r="AY278"/>
  <c r="E279"/>
  <c r="F279"/>
  <c r="G279"/>
  <c r="H279"/>
  <c r="I279"/>
  <c r="J279"/>
  <c r="K279"/>
  <c r="L279"/>
  <c r="M279"/>
  <c r="N279"/>
  <c r="O279"/>
  <c r="P279"/>
  <c r="Q279"/>
  <c r="R279"/>
  <c r="S279"/>
  <c r="T279"/>
  <c r="U279"/>
  <c r="V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E280"/>
  <c r="F280"/>
  <c r="G280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E282"/>
  <c r="F282"/>
  <c r="G282"/>
  <c r="H282"/>
  <c r="I282"/>
  <c r="J282"/>
  <c r="K282"/>
  <c r="L282"/>
  <c r="M282"/>
  <c r="N282"/>
  <c r="O282"/>
  <c r="P282"/>
  <c r="Q282"/>
  <c r="R282"/>
  <c r="S282"/>
  <c r="T282"/>
  <c r="U282"/>
  <c r="V282"/>
  <c r="W282"/>
  <c r="X282"/>
  <c r="Y282"/>
  <c r="Z282"/>
  <c r="AA282"/>
  <c r="AB282"/>
  <c r="AC282"/>
  <c r="AD282"/>
  <c r="AE282"/>
  <c r="AF282"/>
  <c r="AG282"/>
  <c r="AH282"/>
  <c r="AI282"/>
  <c r="AJ282"/>
  <c r="AK282"/>
  <c r="AL282"/>
  <c r="AM282"/>
  <c r="AN282"/>
  <c r="AO282"/>
  <c r="AP282"/>
  <c r="AQ282"/>
  <c r="AR282"/>
  <c r="AS282"/>
  <c r="AT282"/>
  <c r="AU282"/>
  <c r="AV282"/>
  <c r="AW282"/>
  <c r="AX282"/>
  <c r="AY282"/>
  <c r="E283"/>
  <c r="F283"/>
  <c r="G283"/>
  <c r="H283"/>
  <c r="I283"/>
  <c r="J283"/>
  <c r="K283"/>
  <c r="L283"/>
  <c r="M283"/>
  <c r="N283"/>
  <c r="O283"/>
  <c r="P283"/>
  <c r="Q283"/>
  <c r="R283"/>
  <c r="S283"/>
  <c r="T283"/>
  <c r="U283"/>
  <c r="V283"/>
  <c r="W283"/>
  <c r="X283"/>
  <c r="Y283"/>
  <c r="Z283"/>
  <c r="AA283"/>
  <c r="AB283"/>
  <c r="AC283"/>
  <c r="AD283"/>
  <c r="AE283"/>
  <c r="AF283"/>
  <c r="AG283"/>
  <c r="AH283"/>
  <c r="AI283"/>
  <c r="AJ283"/>
  <c r="AK283"/>
  <c r="AL283"/>
  <c r="AM283"/>
  <c r="AN283"/>
  <c r="AO283"/>
  <c r="AP283"/>
  <c r="AQ283"/>
  <c r="AR283"/>
  <c r="AS283"/>
  <c r="AT283"/>
  <c r="AU283"/>
  <c r="AV283"/>
  <c r="AW283"/>
  <c r="AX283"/>
  <c r="AY283"/>
  <c r="E284"/>
  <c r="F284"/>
  <c r="G284"/>
  <c r="H284"/>
  <c r="I284"/>
  <c r="J284"/>
  <c r="K284"/>
  <c r="L284"/>
  <c r="M284"/>
  <c r="N284"/>
  <c r="O284"/>
  <c r="P284"/>
  <c r="Q284"/>
  <c r="R284"/>
  <c r="S284"/>
  <c r="T284"/>
  <c r="U284"/>
  <c r="V284"/>
  <c r="W284"/>
  <c r="X284"/>
  <c r="Y284"/>
  <c r="Z284"/>
  <c r="AA284"/>
  <c r="AB284"/>
  <c r="AC284"/>
  <c r="AD284"/>
  <c r="AE284"/>
  <c r="AF284"/>
  <c r="AG284"/>
  <c r="AH284"/>
  <c r="AI284"/>
  <c r="AJ284"/>
  <c r="AK284"/>
  <c r="AL284"/>
  <c r="AM284"/>
  <c r="AN284"/>
  <c r="AO284"/>
  <c r="AP284"/>
  <c r="AQ284"/>
  <c r="AR284"/>
  <c r="AS284"/>
  <c r="AT284"/>
  <c r="AU284"/>
  <c r="AV284"/>
  <c r="AW284"/>
  <c r="AX284"/>
  <c r="AY284"/>
  <c r="E285"/>
  <c r="F285"/>
  <c r="G285"/>
  <c r="H285"/>
  <c r="I285"/>
  <c r="J285"/>
  <c r="K285"/>
  <c r="L285"/>
  <c r="M285"/>
  <c r="N285"/>
  <c r="O285"/>
  <c r="P285"/>
  <c r="Q285"/>
  <c r="R285"/>
  <c r="S285"/>
  <c r="T285"/>
  <c r="U285"/>
  <c r="V285"/>
  <c r="W285"/>
  <c r="X285"/>
  <c r="Y285"/>
  <c r="Z285"/>
  <c r="AA285"/>
  <c r="AB285"/>
  <c r="AC285"/>
  <c r="AD285"/>
  <c r="AE285"/>
  <c r="AF285"/>
  <c r="AG285"/>
  <c r="AH285"/>
  <c r="AI285"/>
  <c r="AJ285"/>
  <c r="AK285"/>
  <c r="AL285"/>
  <c r="AM285"/>
  <c r="AN285"/>
  <c r="AO285"/>
  <c r="AP285"/>
  <c r="AQ285"/>
  <c r="AR285"/>
  <c r="AS285"/>
  <c r="AT285"/>
  <c r="AU285"/>
  <c r="AV285"/>
  <c r="AW285"/>
  <c r="AX285"/>
  <c r="AY285"/>
  <c r="E286"/>
  <c r="F286"/>
  <c r="G286"/>
  <c r="H286"/>
  <c r="I286"/>
  <c r="J286"/>
  <c r="K286"/>
  <c r="L286"/>
  <c r="M286"/>
  <c r="N286"/>
  <c r="O286"/>
  <c r="P286"/>
  <c r="Q286"/>
  <c r="R286"/>
  <c r="S286"/>
  <c r="T286"/>
  <c r="U286"/>
  <c r="V286"/>
  <c r="W286"/>
  <c r="X286"/>
  <c r="Y286"/>
  <c r="Z286"/>
  <c r="AA286"/>
  <c r="AB286"/>
  <c r="AC286"/>
  <c r="AD286"/>
  <c r="AE286"/>
  <c r="AF286"/>
  <c r="AG286"/>
  <c r="AH286"/>
  <c r="AI286"/>
  <c r="AJ286"/>
  <c r="AK286"/>
  <c r="AL286"/>
  <c r="AM286"/>
  <c r="AN286"/>
  <c r="AO286"/>
  <c r="AP286"/>
  <c r="AQ286"/>
  <c r="AR286"/>
  <c r="AS286"/>
  <c r="AT286"/>
  <c r="AU286"/>
  <c r="AV286"/>
  <c r="AW286"/>
  <c r="AX286"/>
  <c r="AY286"/>
  <c r="E287"/>
  <c r="F287"/>
  <c r="G287"/>
  <c r="H287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E288"/>
  <c r="F288"/>
  <c r="G288"/>
  <c r="H288"/>
  <c r="I288"/>
  <c r="J288"/>
  <c r="K288"/>
  <c r="L288"/>
  <c r="M288"/>
  <c r="N288"/>
  <c r="O288"/>
  <c r="P288"/>
  <c r="Q288"/>
  <c r="R288"/>
  <c r="S288"/>
  <c r="T288"/>
  <c r="U288"/>
  <c r="V288"/>
  <c r="W288"/>
  <c r="X288"/>
  <c r="Y288"/>
  <c r="Z288"/>
  <c r="AA288"/>
  <c r="AB288"/>
  <c r="AC288"/>
  <c r="AD288"/>
  <c r="AE288"/>
  <c r="AF288"/>
  <c r="AG288"/>
  <c r="AH288"/>
  <c r="AI288"/>
  <c r="AJ288"/>
  <c r="AK288"/>
  <c r="AL288"/>
  <c r="AM288"/>
  <c r="AN288"/>
  <c r="AO288"/>
  <c r="AP288"/>
  <c r="AQ288"/>
  <c r="AR288"/>
  <c r="AS288"/>
  <c r="AT288"/>
  <c r="AU288"/>
  <c r="AV288"/>
  <c r="AW288"/>
  <c r="AX288"/>
  <c r="AY288"/>
  <c r="E289"/>
  <c r="F289"/>
  <c r="G289"/>
  <c r="H289"/>
  <c r="I289"/>
  <c r="J289"/>
  <c r="K289"/>
  <c r="L289"/>
  <c r="M289"/>
  <c r="N289"/>
  <c r="O289"/>
  <c r="P289"/>
  <c r="Q289"/>
  <c r="R289"/>
  <c r="S289"/>
  <c r="T289"/>
  <c r="U289"/>
  <c r="V289"/>
  <c r="W289"/>
  <c r="X289"/>
  <c r="Y289"/>
  <c r="Z289"/>
  <c r="AA289"/>
  <c r="AB289"/>
  <c r="AC289"/>
  <c r="AD289"/>
  <c r="AE289"/>
  <c r="AF289"/>
  <c r="AG289"/>
  <c r="AH289"/>
  <c r="AI289"/>
  <c r="AJ289"/>
  <c r="AK289"/>
  <c r="AL289"/>
  <c r="AM289"/>
  <c r="AN289"/>
  <c r="AO289"/>
  <c r="AP289"/>
  <c r="AQ289"/>
  <c r="AR289"/>
  <c r="AS289"/>
  <c r="AT289"/>
  <c r="AU289"/>
  <c r="AV289"/>
  <c r="AW289"/>
  <c r="AX289"/>
  <c r="AY289"/>
  <c r="E290"/>
  <c r="F290"/>
  <c r="G290"/>
  <c r="H290"/>
  <c r="I290"/>
  <c r="J290"/>
  <c r="K290"/>
  <c r="L290"/>
  <c r="M290"/>
  <c r="N290"/>
  <c r="O290"/>
  <c r="P290"/>
  <c r="Q290"/>
  <c r="R290"/>
  <c r="S290"/>
  <c r="T290"/>
  <c r="U290"/>
  <c r="V290"/>
  <c r="W290"/>
  <c r="X290"/>
  <c r="Y290"/>
  <c r="Z290"/>
  <c r="AA290"/>
  <c r="AB290"/>
  <c r="AC290"/>
  <c r="AD290"/>
  <c r="AE290"/>
  <c r="AF290"/>
  <c r="AG290"/>
  <c r="AH290"/>
  <c r="AI290"/>
  <c r="AJ290"/>
  <c r="AK290"/>
  <c r="AL290"/>
  <c r="AM290"/>
  <c r="AN290"/>
  <c r="AO290"/>
  <c r="AP290"/>
  <c r="AQ290"/>
  <c r="AR290"/>
  <c r="AS290"/>
  <c r="AT290"/>
  <c r="AU290"/>
  <c r="AV290"/>
  <c r="AW290"/>
  <c r="AX290"/>
  <c r="AY290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AQ291"/>
  <c r="AR291"/>
  <c r="AS291"/>
  <c r="AT291"/>
  <c r="AU291"/>
  <c r="AV291"/>
  <c r="AW291"/>
  <c r="AX291"/>
  <c r="AY291"/>
  <c r="E292"/>
  <c r="F292"/>
  <c r="G292"/>
  <c r="H292"/>
  <c r="I292"/>
  <c r="J292"/>
  <c r="K292"/>
  <c r="L292"/>
  <c r="M292"/>
  <c r="N292"/>
  <c r="O292"/>
  <c r="P292"/>
  <c r="Q292"/>
  <c r="R292"/>
  <c r="S292"/>
  <c r="T292"/>
  <c r="U292"/>
  <c r="V292"/>
  <c r="W292"/>
  <c r="X292"/>
  <c r="Y292"/>
  <c r="Z292"/>
  <c r="AA292"/>
  <c r="AB292"/>
  <c r="AC292"/>
  <c r="AD292"/>
  <c r="AE292"/>
  <c r="AF292"/>
  <c r="AG292"/>
  <c r="AH292"/>
  <c r="AI292"/>
  <c r="AJ292"/>
  <c r="AK292"/>
  <c r="AL292"/>
  <c r="AM292"/>
  <c r="AN292"/>
  <c r="AO292"/>
  <c r="AP292"/>
  <c r="AQ292"/>
  <c r="AR292"/>
  <c r="AS292"/>
  <c r="AT292"/>
  <c r="AU292"/>
  <c r="AV292"/>
  <c r="AW292"/>
  <c r="AX292"/>
  <c r="AY292"/>
  <c r="E293"/>
  <c r="F293"/>
  <c r="G293"/>
  <c r="H293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AA293"/>
  <c r="AB293"/>
  <c r="AC293"/>
  <c r="AD293"/>
  <c r="AE293"/>
  <c r="AF293"/>
  <c r="AG293"/>
  <c r="AH293"/>
  <c r="AI293"/>
  <c r="AJ293"/>
  <c r="AK293"/>
  <c r="AL293"/>
  <c r="AM293"/>
  <c r="AN293"/>
  <c r="AO293"/>
  <c r="AP293"/>
  <c r="AQ293"/>
  <c r="AR293"/>
  <c r="AS293"/>
  <c r="AT293"/>
  <c r="AU293"/>
  <c r="AV293"/>
  <c r="AW293"/>
  <c r="AX293"/>
  <c r="AY293"/>
  <c r="E294"/>
  <c r="F294"/>
  <c r="G294"/>
  <c r="H294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E295"/>
  <c r="F295"/>
  <c r="G295"/>
  <c r="H295"/>
  <c r="I295"/>
  <c r="J295"/>
  <c r="K295"/>
  <c r="L295"/>
  <c r="M295"/>
  <c r="N295"/>
  <c r="O295"/>
  <c r="P295"/>
  <c r="Q295"/>
  <c r="R295"/>
  <c r="S295"/>
  <c r="T295"/>
  <c r="U295"/>
  <c r="V295"/>
  <c r="W295"/>
  <c r="X295"/>
  <c r="Y295"/>
  <c r="Z295"/>
  <c r="AA295"/>
  <c r="AB295"/>
  <c r="AC295"/>
  <c r="AD295"/>
  <c r="AE295"/>
  <c r="AF295"/>
  <c r="AG295"/>
  <c r="AH295"/>
  <c r="AI295"/>
  <c r="AJ295"/>
  <c r="AK295"/>
  <c r="AL295"/>
  <c r="AM295"/>
  <c r="AN295"/>
  <c r="AO295"/>
  <c r="AP295"/>
  <c r="AQ295"/>
  <c r="AR295"/>
  <c r="AS295"/>
  <c r="AT295"/>
  <c r="AU295"/>
  <c r="AV295"/>
  <c r="AW295"/>
  <c r="AX295"/>
  <c r="AY295"/>
  <c r="E296"/>
  <c r="F296"/>
  <c r="G296"/>
  <c r="H296"/>
  <c r="I296"/>
  <c r="J296"/>
  <c r="K296"/>
  <c r="L296"/>
  <c r="M296"/>
  <c r="N296"/>
  <c r="O296"/>
  <c r="P296"/>
  <c r="Q296"/>
  <c r="R296"/>
  <c r="S296"/>
  <c r="T296"/>
  <c r="U296"/>
  <c r="V296"/>
  <c r="W296"/>
  <c r="X296"/>
  <c r="Y296"/>
  <c r="Z296"/>
  <c r="AA296"/>
  <c r="AB296"/>
  <c r="AC296"/>
  <c r="AD296"/>
  <c r="AE296"/>
  <c r="AF296"/>
  <c r="AG296"/>
  <c r="AH296"/>
  <c r="AI296"/>
  <c r="AJ296"/>
  <c r="AK296"/>
  <c r="AL296"/>
  <c r="AM296"/>
  <c r="AN296"/>
  <c r="AO296"/>
  <c r="AP296"/>
  <c r="AQ296"/>
  <c r="AR296"/>
  <c r="AS296"/>
  <c r="AT296"/>
  <c r="AU296"/>
  <c r="AV296"/>
  <c r="AW296"/>
  <c r="AX296"/>
  <c r="AY296"/>
  <c r="E297"/>
  <c r="F297"/>
  <c r="G297"/>
  <c r="H297"/>
  <c r="I297"/>
  <c r="J297"/>
  <c r="K297"/>
  <c r="L297"/>
  <c r="M297"/>
  <c r="N297"/>
  <c r="O297"/>
  <c r="P297"/>
  <c r="Q297"/>
  <c r="R297"/>
  <c r="S297"/>
  <c r="T297"/>
  <c r="U297"/>
  <c r="V297"/>
  <c r="W297"/>
  <c r="X297"/>
  <c r="Y297"/>
  <c r="Z297"/>
  <c r="AA297"/>
  <c r="AB297"/>
  <c r="AC297"/>
  <c r="AD297"/>
  <c r="AE297"/>
  <c r="AF297"/>
  <c r="AG297"/>
  <c r="AH297"/>
  <c r="AI297"/>
  <c r="AJ297"/>
  <c r="AK297"/>
  <c r="AL297"/>
  <c r="AM297"/>
  <c r="AN297"/>
  <c r="AO297"/>
  <c r="AP297"/>
  <c r="AQ297"/>
  <c r="AR297"/>
  <c r="AS297"/>
  <c r="AT297"/>
  <c r="AU297"/>
  <c r="AV297"/>
  <c r="AW297"/>
  <c r="AX297"/>
  <c r="AY297"/>
  <c r="E298"/>
  <c r="F298"/>
  <c r="G298"/>
  <c r="H298"/>
  <c r="I298"/>
  <c r="J298"/>
  <c r="K298"/>
  <c r="L298"/>
  <c r="M298"/>
  <c r="N298"/>
  <c r="O298"/>
  <c r="P298"/>
  <c r="Q298"/>
  <c r="R298"/>
  <c r="S298"/>
  <c r="T298"/>
  <c r="U298"/>
  <c r="V298"/>
  <c r="W298"/>
  <c r="X298"/>
  <c r="Y298"/>
  <c r="Z298"/>
  <c r="AA298"/>
  <c r="AB298"/>
  <c r="AC298"/>
  <c r="AD298"/>
  <c r="AE298"/>
  <c r="AF298"/>
  <c r="AG298"/>
  <c r="AH298"/>
  <c r="AI298"/>
  <c r="AJ298"/>
  <c r="AK298"/>
  <c r="AL298"/>
  <c r="AM298"/>
  <c r="AN298"/>
  <c r="AO298"/>
  <c r="AP298"/>
  <c r="AQ298"/>
  <c r="AR298"/>
  <c r="AS298"/>
  <c r="AT298"/>
  <c r="AU298"/>
  <c r="AV298"/>
  <c r="AW298"/>
  <c r="AX298"/>
  <c r="AY298"/>
  <c r="C229"/>
  <c r="D229"/>
  <c r="C230"/>
  <c r="D230"/>
  <c r="C231"/>
  <c r="D231"/>
  <c r="C232"/>
  <c r="D232"/>
  <c r="C233"/>
  <c r="D233"/>
  <c r="C234"/>
  <c r="D234"/>
  <c r="C235"/>
  <c r="D235"/>
  <c r="C236"/>
  <c r="D236"/>
  <c r="C237"/>
  <c r="D237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C250"/>
  <c r="D250"/>
  <c r="C251"/>
  <c r="D251"/>
  <c r="C252"/>
  <c r="D252"/>
  <c r="C253"/>
  <c r="D253"/>
  <c r="C254"/>
  <c r="D254"/>
  <c r="C255"/>
  <c r="D255"/>
  <c r="C256"/>
  <c r="D256"/>
  <c r="C257"/>
  <c r="D257"/>
  <c r="C258"/>
  <c r="D258"/>
  <c r="C259"/>
  <c r="D259"/>
  <c r="C260"/>
  <c r="D260"/>
  <c r="C261"/>
  <c r="D261"/>
  <c r="C262"/>
  <c r="D262"/>
  <c r="C263"/>
  <c r="D263"/>
  <c r="C264"/>
  <c r="D264"/>
  <c r="C265"/>
  <c r="D265"/>
  <c r="C266"/>
  <c r="D266"/>
  <c r="C267"/>
  <c r="D267"/>
  <c r="C268"/>
  <c r="D268"/>
  <c r="C269"/>
  <c r="D269"/>
  <c r="C270"/>
  <c r="D270"/>
  <c r="C271"/>
  <c r="D271"/>
  <c r="C272"/>
  <c r="D272"/>
  <c r="C273"/>
  <c r="D273"/>
  <c r="C274"/>
  <c r="D274"/>
  <c r="C275"/>
  <c r="D275"/>
  <c r="C276"/>
  <c r="D276"/>
  <c r="C277"/>
  <c r="D277"/>
  <c r="C278"/>
  <c r="D278"/>
  <c r="C279"/>
  <c r="D279"/>
  <c r="C280"/>
  <c r="D280"/>
  <c r="C281"/>
  <c r="D281"/>
  <c r="C282"/>
  <c r="D282"/>
  <c r="C283"/>
  <c r="D283"/>
  <c r="C284"/>
  <c r="D284"/>
  <c r="C285"/>
  <c r="D285"/>
  <c r="C286"/>
  <c r="D286"/>
  <c r="C287"/>
  <c r="D287"/>
  <c r="C288"/>
  <c r="D288"/>
  <c r="C289"/>
  <c r="D289"/>
  <c r="C290"/>
  <c r="D290"/>
  <c r="C291"/>
  <c r="D291"/>
  <c r="C292"/>
  <c r="D292"/>
  <c r="C293"/>
  <c r="D293"/>
  <c r="C294"/>
  <c r="D294"/>
  <c r="C295"/>
  <c r="D295"/>
  <c r="C296"/>
  <c r="D296"/>
  <c r="C297"/>
  <c r="D297"/>
  <c r="C298"/>
  <c r="D298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29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157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BW6" i="16"/>
  <c r="Y86" i="15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C129"/>
  <c r="BB49" i="16"/>
  <c r="D129" i="15"/>
  <c r="E129"/>
  <c r="BD49" i="16"/>
  <c r="F129" i="15"/>
  <c r="G129"/>
  <c r="BF49" i="16"/>
  <c r="H129" i="15"/>
  <c r="I129"/>
  <c r="BH49" i="16"/>
  <c r="J129" i="15"/>
  <c r="K129"/>
  <c r="BJ49" i="16"/>
  <c r="L129" i="15"/>
  <c r="M129"/>
  <c r="BL49" i="16"/>
  <c r="N129" i="15"/>
  <c r="O129"/>
  <c r="BN49" i="16"/>
  <c r="P129" i="15"/>
  <c r="Q129"/>
  <c r="BP49" i="16"/>
  <c r="R129" i="15"/>
  <c r="S129"/>
  <c r="BR49" i="16"/>
  <c r="T129" i="15"/>
  <c r="U129"/>
  <c r="BT49" i="16"/>
  <c r="V129" i="15"/>
  <c r="W129"/>
  <c r="BV49" i="16"/>
  <c r="X129" i="15"/>
  <c r="Y129"/>
  <c r="BX49" i="16"/>
  <c r="Z129" i="15"/>
  <c r="AA129"/>
  <c r="BZ49" i="16"/>
  <c r="AB129" i="15"/>
  <c r="AC129"/>
  <c r="CB49" i="16"/>
  <c r="AD129" i="15"/>
  <c r="AE129"/>
  <c r="CD49" i="16"/>
  <c r="AF129" i="15"/>
  <c r="AG129"/>
  <c r="CF49" i="16"/>
  <c r="AH129" i="15"/>
  <c r="AI129"/>
  <c r="CH49" i="16"/>
  <c r="AJ129" i="15"/>
  <c r="AK129"/>
  <c r="CJ49" i="16"/>
  <c r="AL129" i="15"/>
  <c r="AM129"/>
  <c r="CL49" i="16"/>
  <c r="AN129" i="15"/>
  <c r="AO129"/>
  <c r="CN49" i="16"/>
  <c r="AP129" i="15"/>
  <c r="AQ129"/>
  <c r="CP49" i="16"/>
  <c r="AR129" i="15"/>
  <c r="AS129"/>
  <c r="CR49" i="16"/>
  <c r="AT129" i="15"/>
  <c r="AU129"/>
  <c r="CT49" i="16"/>
  <c r="AV129" i="15"/>
  <c r="AW129"/>
  <c r="CV49" i="16"/>
  <c r="AX129" i="15"/>
  <c r="AY129"/>
  <c r="CX49" i="16"/>
  <c r="C130" i="15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C131"/>
  <c r="BB51" i="16"/>
  <c r="D131" i="15"/>
  <c r="E131"/>
  <c r="BD51" i="16"/>
  <c r="F131" i="15"/>
  <c r="G131"/>
  <c r="BF51" i="16"/>
  <c r="H131" i="15"/>
  <c r="I131"/>
  <c r="BH51" i="16"/>
  <c r="J131" i="15"/>
  <c r="K131"/>
  <c r="BJ51" i="16"/>
  <c r="L131" i="15"/>
  <c r="M131"/>
  <c r="BL51" i="16"/>
  <c r="N131" i="15"/>
  <c r="O131"/>
  <c r="BN51" i="16"/>
  <c r="P131" i="15"/>
  <c r="Q131"/>
  <c r="BP51" i="16"/>
  <c r="R131" i="15"/>
  <c r="S131"/>
  <c r="BR51" i="16"/>
  <c r="T131" i="15"/>
  <c r="U131"/>
  <c r="BT51" i="16"/>
  <c r="V131" i="15"/>
  <c r="W131"/>
  <c r="BV51" i="16"/>
  <c r="X131" i="15"/>
  <c r="Y131"/>
  <c r="BX51" i="16"/>
  <c r="Z131" i="15"/>
  <c r="AA131"/>
  <c r="BZ51" i="16"/>
  <c r="AB131" i="15"/>
  <c r="AC131"/>
  <c r="CB51" i="16"/>
  <c r="AD131" i="15"/>
  <c r="AE131"/>
  <c r="CD51" i="16"/>
  <c r="AF131" i="15"/>
  <c r="AG131"/>
  <c r="CF51" i="16"/>
  <c r="AH131" i="15"/>
  <c r="AI131"/>
  <c r="CH51" i="16"/>
  <c r="AJ131" i="15"/>
  <c r="AK131"/>
  <c r="CJ51" i="16"/>
  <c r="AL131" i="15"/>
  <c r="AM131"/>
  <c r="CL51" i="16"/>
  <c r="AN131" i="15"/>
  <c r="AO131"/>
  <c r="CN51" i="16"/>
  <c r="AP131" i="15"/>
  <c r="AQ131"/>
  <c r="CP51" i="16"/>
  <c r="AR131" i="15"/>
  <c r="AS131"/>
  <c r="CR51" i="16"/>
  <c r="AT131" i="15"/>
  <c r="AU131"/>
  <c r="CT51" i="16"/>
  <c r="AV131" i="15"/>
  <c r="AW131"/>
  <c r="CV51" i="16"/>
  <c r="AX131" i="15"/>
  <c r="AY131"/>
  <c r="CX51" i="16"/>
  <c r="C132" i="15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C133"/>
  <c r="BB53" i="16"/>
  <c r="D133" i="15"/>
  <c r="E133"/>
  <c r="BD53" i="16"/>
  <c r="F133" i="15"/>
  <c r="G133"/>
  <c r="BF53" i="16"/>
  <c r="H133" i="15"/>
  <c r="I133"/>
  <c r="BH53" i="16"/>
  <c r="J133" i="15"/>
  <c r="K133"/>
  <c r="BJ53" i="16"/>
  <c r="L133" i="15"/>
  <c r="M133"/>
  <c r="BL53" i="16"/>
  <c r="N133" i="15"/>
  <c r="O133"/>
  <c r="BN53" i="16"/>
  <c r="P133" i="15"/>
  <c r="Q133"/>
  <c r="BP53" i="16"/>
  <c r="R133" i="15"/>
  <c r="S133"/>
  <c r="BR53" i="16"/>
  <c r="T133" i="15"/>
  <c r="U133"/>
  <c r="BT53" i="16"/>
  <c r="V133" i="15"/>
  <c r="W133"/>
  <c r="BV53" i="16"/>
  <c r="X133" i="15"/>
  <c r="Y133"/>
  <c r="BX53" i="16"/>
  <c r="Z133" i="15"/>
  <c r="AA133"/>
  <c r="BZ53" i="16"/>
  <c r="AB133" i="15"/>
  <c r="AC133"/>
  <c r="CB53" i="16"/>
  <c r="AD133" i="15"/>
  <c r="AE133"/>
  <c r="CD53" i="16"/>
  <c r="AF133" i="15"/>
  <c r="AG133"/>
  <c r="CF53" i="16"/>
  <c r="AH133" i="15"/>
  <c r="AI133"/>
  <c r="CH53" i="16"/>
  <c r="AJ133" i="15"/>
  <c r="AK133"/>
  <c r="CJ53" i="16"/>
  <c r="AL133" i="15"/>
  <c r="AM133"/>
  <c r="CL53" i="16"/>
  <c r="AN133" i="15"/>
  <c r="AO133"/>
  <c r="CN53" i="16"/>
  <c r="AP133" i="15"/>
  <c r="AQ133"/>
  <c r="CP53" i="16"/>
  <c r="AR133" i="15"/>
  <c r="AS133"/>
  <c r="CR53" i="16"/>
  <c r="AT133" i="15"/>
  <c r="AU133"/>
  <c r="CT53" i="16"/>
  <c r="AV133" i="15"/>
  <c r="AW133"/>
  <c r="CV53" i="16"/>
  <c r="AX133" i="15"/>
  <c r="AY133"/>
  <c r="CX53" i="16"/>
  <c r="C134" i="15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C135"/>
  <c r="BB55" i="16"/>
  <c r="D135" i="15"/>
  <c r="E135"/>
  <c r="BD55" i="16"/>
  <c r="F135" i="15"/>
  <c r="G135"/>
  <c r="BF55" i="16"/>
  <c r="H135" i="15"/>
  <c r="I135"/>
  <c r="BH55" i="16"/>
  <c r="J135" i="15"/>
  <c r="K135"/>
  <c r="BJ55" i="16"/>
  <c r="L135" i="15"/>
  <c r="M135"/>
  <c r="BL55" i="16"/>
  <c r="N135" i="15"/>
  <c r="O135"/>
  <c r="BN55" i="16"/>
  <c r="P135" i="15"/>
  <c r="Q135"/>
  <c r="BP55" i="16"/>
  <c r="R135" i="15"/>
  <c r="S135"/>
  <c r="BR55" i="16"/>
  <c r="T135" i="15"/>
  <c r="U135"/>
  <c r="BT55" i="16"/>
  <c r="V135" i="15"/>
  <c r="W135"/>
  <c r="BV55" i="16"/>
  <c r="X135" i="15"/>
  <c r="Y135"/>
  <c r="BX55" i="16"/>
  <c r="Z135" i="15"/>
  <c r="AA135"/>
  <c r="BZ55" i="16"/>
  <c r="AB135" i="15"/>
  <c r="AC135"/>
  <c r="CB55" i="16"/>
  <c r="AD135" i="15"/>
  <c r="AE135"/>
  <c r="CD55" i="16"/>
  <c r="AF135" i="15"/>
  <c r="AG135"/>
  <c r="CF55" i="16"/>
  <c r="AH135" i="15"/>
  <c r="AI135"/>
  <c r="CH55" i="16"/>
  <c r="AJ135" i="15"/>
  <c r="AK135"/>
  <c r="CJ55" i="16"/>
  <c r="AL135" i="15"/>
  <c r="AM135"/>
  <c r="CL55" i="16"/>
  <c r="AN135" i="15"/>
  <c r="AO135"/>
  <c r="CN55" i="16"/>
  <c r="AP135" i="15"/>
  <c r="AQ135"/>
  <c r="CP55" i="16"/>
  <c r="AR135" i="15"/>
  <c r="AS135"/>
  <c r="CR55" i="16"/>
  <c r="AT135" i="15"/>
  <c r="AU135"/>
  <c r="CT55" i="16"/>
  <c r="AV135" i="15"/>
  <c r="AW135"/>
  <c r="CV55" i="16"/>
  <c r="AX135" i="15"/>
  <c r="AY135"/>
  <c r="CX55" i="16"/>
  <c r="C136" i="15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C137"/>
  <c r="BB57" i="16"/>
  <c r="D137" i="15"/>
  <c r="E137"/>
  <c r="BD57" i="16"/>
  <c r="F137" i="15"/>
  <c r="G137"/>
  <c r="BF57" i="16"/>
  <c r="H137" i="15"/>
  <c r="I137"/>
  <c r="BH57" i="16"/>
  <c r="J137" i="15"/>
  <c r="K137"/>
  <c r="BJ57" i="16"/>
  <c r="L137" i="15"/>
  <c r="M137"/>
  <c r="BL57" i="16"/>
  <c r="N137" i="15"/>
  <c r="O137"/>
  <c r="BN57" i="16"/>
  <c r="P137" i="15"/>
  <c r="Q137"/>
  <c r="BP57" i="16"/>
  <c r="R137" i="15"/>
  <c r="S137"/>
  <c r="BR57" i="16"/>
  <c r="T137" i="15"/>
  <c r="U137"/>
  <c r="BT57" i="16"/>
  <c r="V137" i="15"/>
  <c r="W137"/>
  <c r="BV57" i="16"/>
  <c r="X137" i="15"/>
  <c r="Y137"/>
  <c r="BX57" i="16"/>
  <c r="Z137" i="15"/>
  <c r="AA137"/>
  <c r="BZ57" i="16"/>
  <c r="AB137" i="15"/>
  <c r="AC137"/>
  <c r="CB57" i="16"/>
  <c r="AD137" i="15"/>
  <c r="AE137"/>
  <c r="CD57" i="16"/>
  <c r="AF137" i="15"/>
  <c r="AG137"/>
  <c r="CF57" i="16"/>
  <c r="AH137" i="15"/>
  <c r="AI137"/>
  <c r="CH57" i="16"/>
  <c r="AJ137" i="15"/>
  <c r="AK137"/>
  <c r="CJ57" i="16"/>
  <c r="AL137" i="15"/>
  <c r="AM137"/>
  <c r="CL57" i="16"/>
  <c r="AN137" i="15"/>
  <c r="AO137"/>
  <c r="CN57" i="16"/>
  <c r="AP137" i="15"/>
  <c r="AQ137"/>
  <c r="CP57" i="16"/>
  <c r="AR137" i="15"/>
  <c r="AS137"/>
  <c r="CR57" i="16"/>
  <c r="AT137" i="15"/>
  <c r="AU137"/>
  <c r="CT57" i="16"/>
  <c r="AV137" i="15"/>
  <c r="AW137"/>
  <c r="CV57" i="16"/>
  <c r="AX137" i="15"/>
  <c r="AY137"/>
  <c r="CX57" i="16"/>
  <c r="C138" i="15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C139"/>
  <c r="BB59" i="16"/>
  <c r="D139" i="15"/>
  <c r="E139"/>
  <c r="BD59" i="16"/>
  <c r="F139" i="15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C141"/>
  <c r="BB61" i="16"/>
  <c r="D141" i="15"/>
  <c r="E141"/>
  <c r="BD61" i="16"/>
  <c r="F141" i="15"/>
  <c r="G141"/>
  <c r="BF61" i="16"/>
  <c r="H141" i="15"/>
  <c r="I141"/>
  <c r="BH61" i="16"/>
  <c r="J141" i="15"/>
  <c r="K141"/>
  <c r="BJ61" i="16"/>
  <c r="L141" i="15"/>
  <c r="M141"/>
  <c r="BL61" i="16"/>
  <c r="N141" i="15"/>
  <c r="O141"/>
  <c r="BN61" i="16"/>
  <c r="P141" i="15"/>
  <c r="Q141"/>
  <c r="BP61" i="16"/>
  <c r="R141" i="15"/>
  <c r="S141"/>
  <c r="BR61" i="16"/>
  <c r="T141" i="15"/>
  <c r="U141"/>
  <c r="BT61" i="16"/>
  <c r="V141" i="15"/>
  <c r="W141"/>
  <c r="BV61" i="16"/>
  <c r="X141" i="15"/>
  <c r="Y141"/>
  <c r="BX61" i="16"/>
  <c r="Z141" i="15"/>
  <c r="AA141"/>
  <c r="BZ61" i="16"/>
  <c r="AB141" i="15"/>
  <c r="AC141"/>
  <c r="CB61" i="16"/>
  <c r="AD141" i="15"/>
  <c r="AE141"/>
  <c r="CD61" i="16"/>
  <c r="AF141" i="15"/>
  <c r="AG141"/>
  <c r="CF61" i="16"/>
  <c r="AH141" i="15"/>
  <c r="AI141"/>
  <c r="CH61" i="16"/>
  <c r="AJ141" i="15"/>
  <c r="AK141"/>
  <c r="CJ61" i="16"/>
  <c r="AL141" i="15"/>
  <c r="AM141"/>
  <c r="CL61" i="16"/>
  <c r="AN141" i="15"/>
  <c r="AO141"/>
  <c r="CN61" i="16"/>
  <c r="AP141" i="15"/>
  <c r="AQ141"/>
  <c r="CP61" i="16"/>
  <c r="AR141" i="15"/>
  <c r="AS141"/>
  <c r="CR61" i="16"/>
  <c r="AT141" i="15"/>
  <c r="AU141"/>
  <c r="CT61" i="16"/>
  <c r="AV141" i="15"/>
  <c r="AW141"/>
  <c r="CV61" i="16"/>
  <c r="AX141" i="15"/>
  <c r="AY141"/>
  <c r="CX61" i="16"/>
  <c r="C142" i="15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C143"/>
  <c r="BB63" i="16"/>
  <c r="D143" i="15"/>
  <c r="E143"/>
  <c r="BD63" i="16"/>
  <c r="F143" i="15"/>
  <c r="G143"/>
  <c r="BF63" i="16"/>
  <c r="H143" i="15"/>
  <c r="I143"/>
  <c r="BH63" i="16"/>
  <c r="J143" i="15"/>
  <c r="K143"/>
  <c r="BJ63" i="16"/>
  <c r="L143" i="15"/>
  <c r="M143"/>
  <c r="BL63" i="16"/>
  <c r="N143" i="15"/>
  <c r="O143"/>
  <c r="BN63" i="16"/>
  <c r="P143" i="15"/>
  <c r="Q143"/>
  <c r="BP63" i="16"/>
  <c r="R143" i="15"/>
  <c r="S143"/>
  <c r="BR63" i="16"/>
  <c r="T143" i="15"/>
  <c r="U143"/>
  <c r="BT63" i="16"/>
  <c r="V143" i="15"/>
  <c r="W143"/>
  <c r="BV63" i="16"/>
  <c r="X143" i="15"/>
  <c r="Y143"/>
  <c r="BX63" i="16"/>
  <c r="Z143" i="15"/>
  <c r="AA143"/>
  <c r="BZ63" i="16"/>
  <c r="AB143" i="15"/>
  <c r="AC143"/>
  <c r="CB63" i="16"/>
  <c r="AD143" i="15"/>
  <c r="AE143"/>
  <c r="CD63" i="16"/>
  <c r="AF143" i="15"/>
  <c r="AG143"/>
  <c r="CF63" i="16"/>
  <c r="AH143" i="15"/>
  <c r="AI143"/>
  <c r="CH63" i="16"/>
  <c r="AJ143" i="15"/>
  <c r="AK143"/>
  <c r="CJ63" i="16"/>
  <c r="AL143" i="15"/>
  <c r="AM143"/>
  <c r="CL63" i="16"/>
  <c r="AN143" i="15"/>
  <c r="AO143"/>
  <c r="CN63" i="16"/>
  <c r="AP143" i="15"/>
  <c r="AQ143"/>
  <c r="CP63" i="16"/>
  <c r="AR143" i="15"/>
  <c r="AS143"/>
  <c r="CR63" i="16"/>
  <c r="AT143" i="15"/>
  <c r="AU143"/>
  <c r="CT63" i="16"/>
  <c r="AV143" i="15"/>
  <c r="AW143"/>
  <c r="CV63" i="16"/>
  <c r="AX143" i="15"/>
  <c r="AY143"/>
  <c r="CX63" i="16"/>
  <c r="C144" i="15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C145"/>
  <c r="BB65" i="16"/>
  <c r="D145" i="15"/>
  <c r="E145"/>
  <c r="BD65" i="16"/>
  <c r="F145" i="15"/>
  <c r="G145"/>
  <c r="BF65" i="16"/>
  <c r="H145" i="15"/>
  <c r="I145"/>
  <c r="BH65" i="16"/>
  <c r="J145" i="15"/>
  <c r="K145"/>
  <c r="BJ65" i="16"/>
  <c r="L145" i="15"/>
  <c r="M145"/>
  <c r="BL65" i="16"/>
  <c r="N145" i="15"/>
  <c r="O145"/>
  <c r="BN65" i="16"/>
  <c r="P145" i="15"/>
  <c r="Q145"/>
  <c r="BP65" i="16"/>
  <c r="R145" i="15"/>
  <c r="S145"/>
  <c r="BR65" i="16"/>
  <c r="T145" i="15"/>
  <c r="U145"/>
  <c r="BT65" i="16"/>
  <c r="V145" i="15"/>
  <c r="W145"/>
  <c r="BV65" i="16"/>
  <c r="X145" i="15"/>
  <c r="Y145"/>
  <c r="BX65" i="16"/>
  <c r="Z145" i="15"/>
  <c r="AA145"/>
  <c r="BZ65" i="16"/>
  <c r="AB145" i="15"/>
  <c r="AC145"/>
  <c r="CB65" i="16"/>
  <c r="AD145" i="15"/>
  <c r="AE145"/>
  <c r="CD65" i="16"/>
  <c r="AF145" i="15"/>
  <c r="AG145"/>
  <c r="CF65" i="16"/>
  <c r="AH145" i="15"/>
  <c r="AI145"/>
  <c r="CH65" i="16"/>
  <c r="AJ145" i="15"/>
  <c r="AK145"/>
  <c r="CJ65" i="16"/>
  <c r="AL145" i="15"/>
  <c r="AM145"/>
  <c r="CL65" i="16"/>
  <c r="AN145" i="15"/>
  <c r="AO145"/>
  <c r="CN65" i="16"/>
  <c r="AP145" i="15"/>
  <c r="AQ145"/>
  <c r="CP65" i="16"/>
  <c r="AR145" i="15"/>
  <c r="AS145"/>
  <c r="CR65" i="16"/>
  <c r="AT145" i="15"/>
  <c r="AU145"/>
  <c r="CT65" i="16"/>
  <c r="AV145" i="15"/>
  <c r="AW145"/>
  <c r="CV65" i="16"/>
  <c r="AX145" i="15"/>
  <c r="AY145"/>
  <c r="CX65" i="16"/>
  <c r="C146" i="15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C147"/>
  <c r="BB67" i="16"/>
  <c r="D147" i="15"/>
  <c r="E147"/>
  <c r="BD67" i="16"/>
  <c r="F147" i="15"/>
  <c r="G147"/>
  <c r="BF67" i="16"/>
  <c r="H147" i="15"/>
  <c r="I147"/>
  <c r="BH67" i="16"/>
  <c r="J147" i="15"/>
  <c r="K147"/>
  <c r="BJ67" i="16"/>
  <c r="L147" i="15"/>
  <c r="M147"/>
  <c r="BL67" i="16"/>
  <c r="N147" i="15"/>
  <c r="O147"/>
  <c r="BN67" i="16"/>
  <c r="P147" i="15"/>
  <c r="Q147"/>
  <c r="BP67" i="16"/>
  <c r="R147" i="15"/>
  <c r="S147"/>
  <c r="BR67" i="16"/>
  <c r="T147" i="15"/>
  <c r="U147"/>
  <c r="BT67" i="16"/>
  <c r="V147" i="15"/>
  <c r="W147"/>
  <c r="BV67" i="16"/>
  <c r="X147" i="15"/>
  <c r="Y147"/>
  <c r="BX67" i="16"/>
  <c r="Z147" i="15"/>
  <c r="AA147"/>
  <c r="BZ67" i="16"/>
  <c r="AB147" i="15"/>
  <c r="AC147"/>
  <c r="CB67" i="16"/>
  <c r="AD147" i="15"/>
  <c r="AE147"/>
  <c r="CD67" i="16"/>
  <c r="AF147" i="15"/>
  <c r="AG147"/>
  <c r="CF67" i="16"/>
  <c r="AH147" i="15"/>
  <c r="AI147"/>
  <c r="CH67" i="16"/>
  <c r="AJ147" i="15"/>
  <c r="AK147"/>
  <c r="CJ67" i="16"/>
  <c r="AL147" i="15"/>
  <c r="AM147"/>
  <c r="CL67" i="16"/>
  <c r="AN147" i="15"/>
  <c r="AO147"/>
  <c r="CN67" i="16"/>
  <c r="AP147" i="15"/>
  <c r="AQ147"/>
  <c r="CP67" i="16"/>
  <c r="AR147" i="15"/>
  <c r="AS147"/>
  <c r="CR67" i="16"/>
  <c r="AT147" i="15"/>
  <c r="AU147"/>
  <c r="CT67" i="16"/>
  <c r="AV147" i="15"/>
  <c r="AW147"/>
  <c r="CV67" i="16"/>
  <c r="AX147" i="15"/>
  <c r="AY147"/>
  <c r="CX67" i="16"/>
  <c r="C148" i="15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C149"/>
  <c r="BB69" i="16"/>
  <c r="D149" i="15"/>
  <c r="E149"/>
  <c r="BD69" i="16"/>
  <c r="F149" i="15"/>
  <c r="G149"/>
  <c r="BF69" i="16"/>
  <c r="H149" i="15"/>
  <c r="I149"/>
  <c r="BH69" i="16"/>
  <c r="J149" i="15"/>
  <c r="K149"/>
  <c r="BJ69" i="16"/>
  <c r="L149" i="15"/>
  <c r="M149"/>
  <c r="BL69" i="16"/>
  <c r="N149" i="15"/>
  <c r="O149"/>
  <c r="BN69" i="16"/>
  <c r="P149" i="15"/>
  <c r="Q149"/>
  <c r="BP69" i="16"/>
  <c r="R149" i="15"/>
  <c r="S149"/>
  <c r="BR69" i="16"/>
  <c r="T149" i="15"/>
  <c r="U149"/>
  <c r="BT69" i="16"/>
  <c r="V149" i="15"/>
  <c r="W149"/>
  <c r="BV69" i="16"/>
  <c r="X149" i="15"/>
  <c r="Y149"/>
  <c r="BX69" i="16"/>
  <c r="Z149" i="15"/>
  <c r="AA149"/>
  <c r="BZ69" i="16"/>
  <c r="AB149" i="15"/>
  <c r="AC149"/>
  <c r="CB69" i="16"/>
  <c r="AD149" i="15"/>
  <c r="AE149"/>
  <c r="CD69" i="16"/>
  <c r="AF149" i="15"/>
  <c r="AG149"/>
  <c r="CF69" i="16"/>
  <c r="AH149" i="15"/>
  <c r="AI149"/>
  <c r="CH69" i="16"/>
  <c r="AJ149" i="15"/>
  <c r="AK149"/>
  <c r="CJ69" i="16"/>
  <c r="AL149" i="15"/>
  <c r="AM149"/>
  <c r="CL69" i="16"/>
  <c r="AN149" i="15"/>
  <c r="AO149"/>
  <c r="CN69" i="16"/>
  <c r="AP149" i="15"/>
  <c r="AQ149"/>
  <c r="CP69" i="16"/>
  <c r="AR149" i="15"/>
  <c r="AS149"/>
  <c r="CR69" i="16"/>
  <c r="AT149" i="15"/>
  <c r="AU149"/>
  <c r="CT69" i="16"/>
  <c r="AV149" i="15"/>
  <c r="AW149"/>
  <c r="CV69" i="16"/>
  <c r="AX149" i="15"/>
  <c r="AY149"/>
  <c r="CX69" i="16"/>
  <c r="C150" i="15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C151"/>
  <c r="BB71" i="16"/>
  <c r="D151" i="15"/>
  <c r="E151"/>
  <c r="BD71" i="16"/>
  <c r="F151" i="15"/>
  <c r="G151"/>
  <c r="BF71" i="16"/>
  <c r="H151" i="15"/>
  <c r="I151"/>
  <c r="BH71" i="16"/>
  <c r="J151" i="15"/>
  <c r="K151"/>
  <c r="BJ71" i="16"/>
  <c r="L151" i="15"/>
  <c r="M151"/>
  <c r="BL71" i="16"/>
  <c r="N151" i="15"/>
  <c r="O151"/>
  <c r="BN71" i="16"/>
  <c r="P151" i="15"/>
  <c r="Q151"/>
  <c r="BP71" i="16"/>
  <c r="R151" i="15"/>
  <c r="S151"/>
  <c r="BR71" i="16"/>
  <c r="T151" i="15"/>
  <c r="U151"/>
  <c r="BT71" i="16"/>
  <c r="V151" i="15"/>
  <c r="W151"/>
  <c r="BV71" i="16"/>
  <c r="X151" i="15"/>
  <c r="Y151"/>
  <c r="BX71" i="16"/>
  <c r="Z151" i="15"/>
  <c r="AA151"/>
  <c r="BZ71" i="16"/>
  <c r="AB151" i="15"/>
  <c r="AC151"/>
  <c r="CB71" i="16"/>
  <c r="AD151" i="15"/>
  <c r="AE151"/>
  <c r="CD71" i="16"/>
  <c r="AF151" i="15"/>
  <c r="AG151"/>
  <c r="CF71" i="16"/>
  <c r="AH151" i="15"/>
  <c r="AI151"/>
  <c r="CH71" i="16"/>
  <c r="AJ151" i="15"/>
  <c r="AK151"/>
  <c r="CJ71" i="16"/>
  <c r="AL151" i="15"/>
  <c r="AM151"/>
  <c r="CL71" i="16"/>
  <c r="AN151" i="15"/>
  <c r="AO151"/>
  <c r="CN71" i="16"/>
  <c r="AP151" i="15"/>
  <c r="AQ151"/>
  <c r="CP71" i="16"/>
  <c r="AR151" i="15"/>
  <c r="AS151"/>
  <c r="CR71" i="16"/>
  <c r="AT151" i="15"/>
  <c r="AU151"/>
  <c r="CT71" i="16"/>
  <c r="AV151" i="15"/>
  <c r="AW151"/>
  <c r="CV71" i="16"/>
  <c r="AX151" i="15"/>
  <c r="AY151"/>
  <c r="CX71" i="16"/>
  <c r="C152" i="15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AS152"/>
  <c r="AT152"/>
  <c r="AU152"/>
  <c r="AV152"/>
  <c r="AW152"/>
  <c r="AX152"/>
  <c r="AY152"/>
  <c r="B84"/>
  <c r="B85"/>
  <c r="B86"/>
  <c r="B87"/>
  <c r="B88"/>
  <c r="B89"/>
  <c r="B90"/>
  <c r="B91"/>
  <c r="B92"/>
  <c r="B93"/>
  <c r="B94"/>
  <c r="B95"/>
  <c r="B96"/>
  <c r="B97"/>
  <c r="B98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83"/>
  <c r="A96"/>
  <c r="A97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11"/>
  <c r="A17" i="16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4"/>
  <c r="A5"/>
  <c r="A6"/>
  <c r="A7"/>
  <c r="A8"/>
  <c r="A9"/>
  <c r="A10"/>
  <c r="A11"/>
  <c r="A12"/>
  <c r="A13"/>
  <c r="A14"/>
  <c r="A15"/>
  <c r="A16"/>
  <c r="A3"/>
  <c r="FG72"/>
  <c r="FF72"/>
  <c r="FE72"/>
  <c r="FD72"/>
  <c r="FC72"/>
  <c r="FA72"/>
  <c r="EZ72"/>
  <c r="EY72"/>
  <c r="CX72"/>
  <c r="EV72"/>
  <c r="CV72"/>
  <c r="ET72"/>
  <c r="CT72"/>
  <c r="ER72"/>
  <c r="CR72"/>
  <c r="EP72"/>
  <c r="CP72"/>
  <c r="EN72"/>
  <c r="CN72"/>
  <c r="EL72"/>
  <c r="CL72"/>
  <c r="EJ72"/>
  <c r="CJ72"/>
  <c r="EH72"/>
  <c r="CH72"/>
  <c r="EF72"/>
  <c r="CF72"/>
  <c r="ED72"/>
  <c r="CD72"/>
  <c r="EB72"/>
  <c r="CB72"/>
  <c r="DZ72"/>
  <c r="BZ72"/>
  <c r="DX72"/>
  <c r="BX72"/>
  <c r="DV72"/>
  <c r="BV72"/>
  <c r="DT72"/>
  <c r="BT72"/>
  <c r="DR72"/>
  <c r="BR72"/>
  <c r="DP72"/>
  <c r="BP72"/>
  <c r="DN72"/>
  <c r="BN72"/>
  <c r="DL72"/>
  <c r="BL72"/>
  <c r="DJ72"/>
  <c r="BJ72"/>
  <c r="DH72"/>
  <c r="BH72"/>
  <c r="DF72"/>
  <c r="BF72"/>
  <c r="DD72"/>
  <c r="BD72"/>
  <c r="DB72"/>
  <c r="BB72"/>
  <c r="B72"/>
  <c r="CZ72"/>
  <c r="FG71"/>
  <c r="FF71"/>
  <c r="FE71"/>
  <c r="FD71"/>
  <c r="FC71"/>
  <c r="FB71"/>
  <c r="FA71"/>
  <c r="EZ71"/>
  <c r="EY71"/>
  <c r="EX71"/>
  <c r="EV71"/>
  <c r="ET71"/>
  <c r="ER71"/>
  <c r="EP71"/>
  <c r="EN71"/>
  <c r="EL71"/>
  <c r="EJ71"/>
  <c r="EH71"/>
  <c r="EF71"/>
  <c r="ED71"/>
  <c r="EB71"/>
  <c r="DZ71"/>
  <c r="DX71"/>
  <c r="DV71"/>
  <c r="DT71"/>
  <c r="DR71"/>
  <c r="DP71"/>
  <c r="DN71"/>
  <c r="DL71"/>
  <c r="DJ71"/>
  <c r="DH71"/>
  <c r="DF71"/>
  <c r="DB71"/>
  <c r="B71"/>
  <c r="CZ71"/>
  <c r="FG70"/>
  <c r="FF70"/>
  <c r="FE70"/>
  <c r="FD70"/>
  <c r="FC70"/>
  <c r="FB70"/>
  <c r="FA70"/>
  <c r="EZ70"/>
  <c r="EY70"/>
  <c r="EX70"/>
  <c r="CX70"/>
  <c r="EV70"/>
  <c r="CV70"/>
  <c r="ET70"/>
  <c r="CT70"/>
  <c r="ER70"/>
  <c r="CR70"/>
  <c r="EP70"/>
  <c r="CP70"/>
  <c r="EN70"/>
  <c r="CN70"/>
  <c r="EL70"/>
  <c r="CL70"/>
  <c r="EJ70"/>
  <c r="CJ70"/>
  <c r="EH70"/>
  <c r="CH70"/>
  <c r="EF70"/>
  <c r="CF70"/>
  <c r="ED70"/>
  <c r="CD70"/>
  <c r="EB70"/>
  <c r="CB70"/>
  <c r="DZ70"/>
  <c r="BZ70"/>
  <c r="DX70"/>
  <c r="BX70"/>
  <c r="DV70"/>
  <c r="BV70"/>
  <c r="DT70"/>
  <c r="BT70"/>
  <c r="DR70"/>
  <c r="BR70"/>
  <c r="DP70"/>
  <c r="BP70"/>
  <c r="DN70"/>
  <c r="BN70"/>
  <c r="DL70"/>
  <c r="BL70"/>
  <c r="DJ70"/>
  <c r="BJ70"/>
  <c r="DH70"/>
  <c r="BH70"/>
  <c r="DF70"/>
  <c r="BF70"/>
  <c r="DD70"/>
  <c r="BD70"/>
  <c r="DB70"/>
  <c r="BB70"/>
  <c r="B70"/>
  <c r="CZ70"/>
  <c r="FG69"/>
  <c r="FF69"/>
  <c r="FE69"/>
  <c r="FD69"/>
  <c r="FC69"/>
  <c r="FB69"/>
  <c r="FA69"/>
  <c r="EZ69"/>
  <c r="EY69"/>
  <c r="EX69"/>
  <c r="EV69"/>
  <c r="ET69"/>
  <c r="ER69"/>
  <c r="EP69"/>
  <c r="EN69"/>
  <c r="EL69"/>
  <c r="EJ69"/>
  <c r="EH69"/>
  <c r="EF69"/>
  <c r="ED69"/>
  <c r="EB69"/>
  <c r="DZ69"/>
  <c r="DX69"/>
  <c r="DV69"/>
  <c r="DT69"/>
  <c r="DR69"/>
  <c r="DP69"/>
  <c r="DN69"/>
  <c r="DL69"/>
  <c r="DJ69"/>
  <c r="DH69"/>
  <c r="DF69"/>
  <c r="DB69"/>
  <c r="B69"/>
  <c r="CZ69"/>
  <c r="FG68"/>
  <c r="FF68"/>
  <c r="FE68"/>
  <c r="FD68"/>
  <c r="FC68"/>
  <c r="FB68"/>
  <c r="FA68"/>
  <c r="EZ68"/>
  <c r="EY68"/>
  <c r="EX68"/>
  <c r="DH68"/>
  <c r="DG68"/>
  <c r="DF68"/>
  <c r="DE68"/>
  <c r="DD68"/>
  <c r="DC68"/>
  <c r="DB68"/>
  <c r="DA68"/>
  <c r="B68"/>
  <c r="CZ68"/>
  <c r="FG67"/>
  <c r="FF67"/>
  <c r="FE67"/>
  <c r="FD67"/>
  <c r="FC67"/>
  <c r="FB67"/>
  <c r="FA67"/>
  <c r="EZ67"/>
  <c r="EY67"/>
  <c r="EX67"/>
  <c r="EV67"/>
  <c r="ET67"/>
  <c r="ER67"/>
  <c r="EP67"/>
  <c r="EN67"/>
  <c r="EL67"/>
  <c r="EJ67"/>
  <c r="EH67"/>
  <c r="EF67"/>
  <c r="ED67"/>
  <c r="EB67"/>
  <c r="DZ67"/>
  <c r="DX67"/>
  <c r="DV67"/>
  <c r="DT67"/>
  <c r="DR67"/>
  <c r="DP67"/>
  <c r="DN67"/>
  <c r="DL67"/>
  <c r="DJ67"/>
  <c r="DH67"/>
  <c r="DF67"/>
  <c r="DB67"/>
  <c r="B67"/>
  <c r="CZ67"/>
  <c r="FG66"/>
  <c r="FF66"/>
  <c r="FE66"/>
  <c r="FD66"/>
  <c r="FC66"/>
  <c r="FB66"/>
  <c r="FA66"/>
  <c r="EZ66"/>
  <c r="EY66"/>
  <c r="EX66"/>
  <c r="CX66"/>
  <c r="EV66"/>
  <c r="CV66"/>
  <c r="ET66"/>
  <c r="CT66"/>
  <c r="ER66"/>
  <c r="CR66"/>
  <c r="EP66"/>
  <c r="CP66"/>
  <c r="EN66"/>
  <c r="CN66"/>
  <c r="EL66"/>
  <c r="CL66"/>
  <c r="EJ66"/>
  <c r="CJ66"/>
  <c r="EH66"/>
  <c r="CH66"/>
  <c r="EF66"/>
  <c r="CF66"/>
  <c r="ED66"/>
  <c r="CD66"/>
  <c r="EB66"/>
  <c r="CB66"/>
  <c r="DZ66"/>
  <c r="BZ66"/>
  <c r="DX66"/>
  <c r="BX66"/>
  <c r="DV66"/>
  <c r="BV66"/>
  <c r="DT66"/>
  <c r="BT66"/>
  <c r="DR66"/>
  <c r="BR66"/>
  <c r="DP66"/>
  <c r="BP66"/>
  <c r="DN66"/>
  <c r="BN66"/>
  <c r="DL66"/>
  <c r="BL66"/>
  <c r="DJ66"/>
  <c r="BJ66"/>
  <c r="DH66"/>
  <c r="BH66"/>
  <c r="DF66"/>
  <c r="BF66"/>
  <c r="DD66"/>
  <c r="BD66"/>
  <c r="DB66"/>
  <c r="BB66"/>
  <c r="B66"/>
  <c r="CZ66"/>
  <c r="FG65"/>
  <c r="FF65"/>
  <c r="FE65"/>
  <c r="FD65"/>
  <c r="FC65"/>
  <c r="FB65"/>
  <c r="FA65"/>
  <c r="EZ65"/>
  <c r="EY65"/>
  <c r="EX65"/>
  <c r="EV65"/>
  <c r="ET65"/>
  <c r="ER65"/>
  <c r="EP65"/>
  <c r="EN65"/>
  <c r="EL65"/>
  <c r="EJ65"/>
  <c r="EH65"/>
  <c r="EF65"/>
  <c r="ED65"/>
  <c r="EB65"/>
  <c r="DZ65"/>
  <c r="DX65"/>
  <c r="DV65"/>
  <c r="DT65"/>
  <c r="DR65"/>
  <c r="DP65"/>
  <c r="DN65"/>
  <c r="DL65"/>
  <c r="DJ65"/>
  <c r="DH65"/>
  <c r="DF65"/>
  <c r="DB65"/>
  <c r="B65"/>
  <c r="CZ65"/>
  <c r="FG64"/>
  <c r="FF64"/>
  <c r="FE64"/>
  <c r="FD64"/>
  <c r="FC64"/>
  <c r="FB64"/>
  <c r="FA64"/>
  <c r="EZ64"/>
  <c r="EY64"/>
  <c r="EX64"/>
  <c r="CX64"/>
  <c r="EV64"/>
  <c r="CV64"/>
  <c r="ET64"/>
  <c r="CT64"/>
  <c r="ER64"/>
  <c r="CR64"/>
  <c r="EP64"/>
  <c r="CP64"/>
  <c r="EN64"/>
  <c r="CN64"/>
  <c r="EL64"/>
  <c r="CL64"/>
  <c r="EJ64"/>
  <c r="CJ64"/>
  <c r="EH64"/>
  <c r="CH64"/>
  <c r="EF64"/>
  <c r="CF64"/>
  <c r="ED64"/>
  <c r="CD64"/>
  <c r="EB64"/>
  <c r="CB64"/>
  <c r="DZ64"/>
  <c r="BZ64"/>
  <c r="DX64"/>
  <c r="BX64"/>
  <c r="DV64"/>
  <c r="BV64"/>
  <c r="DT64"/>
  <c r="BT64"/>
  <c r="DR64"/>
  <c r="BR64"/>
  <c r="DP64"/>
  <c r="BP64"/>
  <c r="DN64"/>
  <c r="BN64"/>
  <c r="DL64"/>
  <c r="BL64"/>
  <c r="DJ64"/>
  <c r="BJ64"/>
  <c r="DH64"/>
  <c r="BH64"/>
  <c r="DF64"/>
  <c r="BF64"/>
  <c r="DD64"/>
  <c r="BD64"/>
  <c r="DB64"/>
  <c r="BB64"/>
  <c r="B64"/>
  <c r="CZ64"/>
  <c r="FG63"/>
  <c r="FF63"/>
  <c r="FE63"/>
  <c r="FD63"/>
  <c r="FC63"/>
  <c r="FB63"/>
  <c r="FA63"/>
  <c r="EZ63"/>
  <c r="EY63"/>
  <c r="EX63"/>
  <c r="EV63"/>
  <c r="ET63"/>
  <c r="ER63"/>
  <c r="EP63"/>
  <c r="EN63"/>
  <c r="EL63"/>
  <c r="EJ63"/>
  <c r="EH63"/>
  <c r="EF63"/>
  <c r="ED63"/>
  <c r="EB63"/>
  <c r="DZ63"/>
  <c r="DX63"/>
  <c r="DV63"/>
  <c r="DT63"/>
  <c r="DR63"/>
  <c r="DP63"/>
  <c r="DN63"/>
  <c r="DL63"/>
  <c r="DJ63"/>
  <c r="DH63"/>
  <c r="DF63"/>
  <c r="DB63"/>
  <c r="B63"/>
  <c r="CZ63"/>
  <c r="FG62"/>
  <c r="FF62"/>
  <c r="FE62"/>
  <c r="FD62"/>
  <c r="FC62"/>
  <c r="FB62"/>
  <c r="FA62"/>
  <c r="EZ62"/>
  <c r="EY62"/>
  <c r="EX62"/>
  <c r="CX62"/>
  <c r="EV62"/>
  <c r="CV62"/>
  <c r="ET62"/>
  <c r="CT62"/>
  <c r="ER62"/>
  <c r="CR62"/>
  <c r="EP62"/>
  <c r="CP62"/>
  <c r="EN62"/>
  <c r="CN62"/>
  <c r="EL62"/>
  <c r="CL62"/>
  <c r="EJ62"/>
  <c r="CJ62"/>
  <c r="EH62"/>
  <c r="CH62"/>
  <c r="EF62"/>
  <c r="CF62"/>
  <c r="ED62"/>
  <c r="CD62"/>
  <c r="EB62"/>
  <c r="CB62"/>
  <c r="DZ62"/>
  <c r="BZ62"/>
  <c r="DX62"/>
  <c r="BX62"/>
  <c r="DV62"/>
  <c r="BV62"/>
  <c r="DT62"/>
  <c r="BT62"/>
  <c r="DR62"/>
  <c r="BR62"/>
  <c r="DP62"/>
  <c r="BP62"/>
  <c r="DN62"/>
  <c r="BN62"/>
  <c r="DL62"/>
  <c r="BL62"/>
  <c r="DJ62"/>
  <c r="BJ62"/>
  <c r="DH62"/>
  <c r="BH62"/>
  <c r="DF62"/>
  <c r="BF62"/>
  <c r="DD62"/>
  <c r="BD62"/>
  <c r="DB62"/>
  <c r="BB62"/>
  <c r="B62"/>
  <c r="CZ62"/>
  <c r="FG61"/>
  <c r="FF61"/>
  <c r="FE61"/>
  <c r="FD61"/>
  <c r="FC61"/>
  <c r="FB61"/>
  <c r="FA61"/>
  <c r="EZ61"/>
  <c r="EY61"/>
  <c r="EX61"/>
  <c r="EV61"/>
  <c r="ET61"/>
  <c r="ER61"/>
  <c r="EP61"/>
  <c r="EN61"/>
  <c r="EL61"/>
  <c r="EJ61"/>
  <c r="EH61"/>
  <c r="EF61"/>
  <c r="ED61"/>
  <c r="EB61"/>
  <c r="DZ61"/>
  <c r="DX61"/>
  <c r="DV61"/>
  <c r="DT61"/>
  <c r="DR61"/>
  <c r="DP61"/>
  <c r="DN61"/>
  <c r="DL61"/>
  <c r="DJ61"/>
  <c r="DH61"/>
  <c r="DF61"/>
  <c r="DB61"/>
  <c r="B61"/>
  <c r="CZ61"/>
  <c r="FG60"/>
  <c r="FF60"/>
  <c r="FE60"/>
  <c r="FD60"/>
  <c r="FC60"/>
  <c r="FB60"/>
  <c r="FA60"/>
  <c r="EZ60"/>
  <c r="EY60"/>
  <c r="EX60"/>
  <c r="CX60"/>
  <c r="EV60"/>
  <c r="CV60"/>
  <c r="ET60"/>
  <c r="CT60"/>
  <c r="ER60"/>
  <c r="CR60"/>
  <c r="EP60"/>
  <c r="CP60"/>
  <c r="EN60"/>
  <c r="CN60"/>
  <c r="EL60"/>
  <c r="CL60"/>
  <c r="EJ60"/>
  <c r="CJ60"/>
  <c r="EH60"/>
  <c r="CH60"/>
  <c r="EF60"/>
  <c r="CF60"/>
  <c r="ED60"/>
  <c r="CD60"/>
  <c r="EB60"/>
  <c r="CB60"/>
  <c r="DZ60"/>
  <c r="BZ60"/>
  <c r="DX60"/>
  <c r="BX60"/>
  <c r="DV60"/>
  <c r="BV60"/>
  <c r="DT60"/>
  <c r="BT60"/>
  <c r="DR60"/>
  <c r="BR60"/>
  <c r="DP60"/>
  <c r="BP60"/>
  <c r="DN60"/>
  <c r="BN60"/>
  <c r="DL60"/>
  <c r="BL60"/>
  <c r="DJ60"/>
  <c r="BJ60"/>
  <c r="DH60"/>
  <c r="BH60"/>
  <c r="DF60"/>
  <c r="BF60"/>
  <c r="DD60"/>
  <c r="BD60"/>
  <c r="DB60"/>
  <c r="BB60"/>
  <c r="B60"/>
  <c r="CZ60"/>
  <c r="FG59"/>
  <c r="FF59"/>
  <c r="FE59"/>
  <c r="FD59"/>
  <c r="FC59"/>
  <c r="FB59"/>
  <c r="FA59"/>
  <c r="EZ59"/>
  <c r="EY59"/>
  <c r="EX59"/>
  <c r="CX59"/>
  <c r="EV59"/>
  <c r="CV59"/>
  <c r="ET59"/>
  <c r="CT59"/>
  <c r="ER59"/>
  <c r="CR59"/>
  <c r="EP59"/>
  <c r="CP59"/>
  <c r="EN59"/>
  <c r="CN59"/>
  <c r="EL59"/>
  <c r="CL59"/>
  <c r="EJ59"/>
  <c r="CJ59"/>
  <c r="EH59"/>
  <c r="CH59"/>
  <c r="EF59"/>
  <c r="CF59"/>
  <c r="ED59"/>
  <c r="CD59"/>
  <c r="EB59"/>
  <c r="CB59"/>
  <c r="DZ59"/>
  <c r="BZ59"/>
  <c r="DX59"/>
  <c r="BX59"/>
  <c r="DV59"/>
  <c r="BV59"/>
  <c r="DT59"/>
  <c r="BT59"/>
  <c r="DR59"/>
  <c r="BR59"/>
  <c r="DP59"/>
  <c r="BP59"/>
  <c r="DN59"/>
  <c r="BN59"/>
  <c r="DL59"/>
  <c r="BL59"/>
  <c r="DJ59"/>
  <c r="BJ59"/>
  <c r="DH59"/>
  <c r="BH59"/>
  <c r="DF59"/>
  <c r="BF59"/>
  <c r="DB59"/>
  <c r="B59"/>
  <c r="CZ59"/>
  <c r="FG58"/>
  <c r="FF58"/>
  <c r="FE58"/>
  <c r="FD58"/>
  <c r="FC58"/>
  <c r="FB58"/>
  <c r="FA58"/>
  <c r="EZ58"/>
  <c r="EY58"/>
  <c r="EX58"/>
  <c r="DN58"/>
  <c r="DM58"/>
  <c r="DL58"/>
  <c r="DK58"/>
  <c r="DJ58"/>
  <c r="DI58"/>
  <c r="DH58"/>
  <c r="DG58"/>
  <c r="DF58"/>
  <c r="DE58"/>
  <c r="DD58"/>
  <c r="DC58"/>
  <c r="DB58"/>
  <c r="DA58"/>
  <c r="B58"/>
  <c r="CZ58"/>
  <c r="FG57"/>
  <c r="FF57"/>
  <c r="FE57"/>
  <c r="FD57"/>
  <c r="FC57"/>
  <c r="FB57"/>
  <c r="FA57"/>
  <c r="EZ57"/>
  <c r="EY57"/>
  <c r="EX57"/>
  <c r="EV57"/>
  <c r="ET57"/>
  <c r="ER57"/>
  <c r="EP57"/>
  <c r="EN57"/>
  <c r="EL57"/>
  <c r="EJ57"/>
  <c r="EH57"/>
  <c r="EF57"/>
  <c r="ED57"/>
  <c r="EB57"/>
  <c r="DZ57"/>
  <c r="DX57"/>
  <c r="DV57"/>
  <c r="DT57"/>
  <c r="DR57"/>
  <c r="DP57"/>
  <c r="DN57"/>
  <c r="DL57"/>
  <c r="DJ57"/>
  <c r="DH57"/>
  <c r="DF57"/>
  <c r="DB57"/>
  <c r="B57"/>
  <c r="CZ57"/>
  <c r="FG56"/>
  <c r="FF56"/>
  <c r="FE56"/>
  <c r="FD56"/>
  <c r="FC56"/>
  <c r="FB56"/>
  <c r="FA56"/>
  <c r="EZ56"/>
  <c r="EY56"/>
  <c r="EX56"/>
  <c r="CX56"/>
  <c r="EV56"/>
  <c r="CV56"/>
  <c r="ET56"/>
  <c r="CT56"/>
  <c r="ER56"/>
  <c r="CR56"/>
  <c r="EP56"/>
  <c r="CP56"/>
  <c r="EN56"/>
  <c r="CN56"/>
  <c r="EL56"/>
  <c r="CL56"/>
  <c r="EJ56"/>
  <c r="CJ56"/>
  <c r="EH56"/>
  <c r="CH56"/>
  <c r="EF56"/>
  <c r="CF56"/>
  <c r="ED56"/>
  <c r="CD56"/>
  <c r="EB56"/>
  <c r="CB56"/>
  <c r="DZ56"/>
  <c r="BZ56"/>
  <c r="DX56"/>
  <c r="BX56"/>
  <c r="DV56"/>
  <c r="BV56"/>
  <c r="DT56"/>
  <c r="BT56"/>
  <c r="DR56"/>
  <c r="BR56"/>
  <c r="DP56"/>
  <c r="BP56"/>
  <c r="DN56"/>
  <c r="BN56"/>
  <c r="DL56"/>
  <c r="BL56"/>
  <c r="DJ56"/>
  <c r="BJ56"/>
  <c r="DH56"/>
  <c r="BH56"/>
  <c r="DF56"/>
  <c r="BF56"/>
  <c r="DD56"/>
  <c r="BD56"/>
  <c r="DB56"/>
  <c r="BB56"/>
  <c r="B56"/>
  <c r="CZ56"/>
  <c r="FG55"/>
  <c r="FF55"/>
  <c r="FE55"/>
  <c r="FD55"/>
  <c r="FC55"/>
  <c r="FB55"/>
  <c r="FA55"/>
  <c r="EZ55"/>
  <c r="EY55"/>
  <c r="EX55"/>
  <c r="EV55"/>
  <c r="ET55"/>
  <c r="ER55"/>
  <c r="EP55"/>
  <c r="EN55"/>
  <c r="EL55"/>
  <c r="EJ55"/>
  <c r="EH55"/>
  <c r="EF55"/>
  <c r="ED55"/>
  <c r="EB55"/>
  <c r="DZ55"/>
  <c r="DX55"/>
  <c r="DV55"/>
  <c r="DT55"/>
  <c r="DR55"/>
  <c r="DP55"/>
  <c r="DN55"/>
  <c r="DL55"/>
  <c r="DJ55"/>
  <c r="DH55"/>
  <c r="DF55"/>
  <c r="DB55"/>
  <c r="B55"/>
  <c r="CZ55"/>
  <c r="FG54"/>
  <c r="FF54"/>
  <c r="FE54"/>
  <c r="FD54"/>
  <c r="FC54"/>
  <c r="FB54"/>
  <c r="FA54"/>
  <c r="EZ54"/>
  <c r="EY54"/>
  <c r="EX54"/>
  <c r="CX54"/>
  <c r="EV54"/>
  <c r="CV54"/>
  <c r="ET54"/>
  <c r="CT54"/>
  <c r="ER54"/>
  <c r="CR54"/>
  <c r="EP54"/>
  <c r="CP54"/>
  <c r="EN54"/>
  <c r="CN54"/>
  <c r="EL54"/>
  <c r="CL54"/>
  <c r="EJ54"/>
  <c r="CJ54"/>
  <c r="EH54"/>
  <c r="CH54"/>
  <c r="EF54"/>
  <c r="CF54"/>
  <c r="ED54"/>
  <c r="CD54"/>
  <c r="EB54"/>
  <c r="CB54"/>
  <c r="DZ54"/>
  <c r="BZ54"/>
  <c r="DX54"/>
  <c r="BX54"/>
  <c r="DV54"/>
  <c r="BV54"/>
  <c r="DT54"/>
  <c r="BT54"/>
  <c r="DR54"/>
  <c r="BR54"/>
  <c r="DP54"/>
  <c r="BP54"/>
  <c r="DN54"/>
  <c r="BN54"/>
  <c r="DL54"/>
  <c r="BL54"/>
  <c r="DJ54"/>
  <c r="BJ54"/>
  <c r="DH54"/>
  <c r="BH54"/>
  <c r="DF54"/>
  <c r="BF54"/>
  <c r="DD54"/>
  <c r="BD54"/>
  <c r="DB54"/>
  <c r="BB54"/>
  <c r="B54"/>
  <c r="CZ54"/>
  <c r="FG53"/>
  <c r="FF53"/>
  <c r="FE53"/>
  <c r="FD53"/>
  <c r="FC53"/>
  <c r="FB53"/>
  <c r="FA53"/>
  <c r="EZ53"/>
  <c r="EY53"/>
  <c r="EX53"/>
  <c r="EV53"/>
  <c r="ET53"/>
  <c r="ER53"/>
  <c r="EP53"/>
  <c r="EN53"/>
  <c r="EL53"/>
  <c r="EJ53"/>
  <c r="EH53"/>
  <c r="EF53"/>
  <c r="ED53"/>
  <c r="EB53"/>
  <c r="DZ53"/>
  <c r="DX53"/>
  <c r="DV53"/>
  <c r="DT53"/>
  <c r="DR53"/>
  <c r="DP53"/>
  <c r="DN53"/>
  <c r="DL53"/>
  <c r="DJ53"/>
  <c r="DH53"/>
  <c r="DF53"/>
  <c r="DB53"/>
  <c r="B53"/>
  <c r="CZ53"/>
  <c r="FG52"/>
  <c r="FF52"/>
  <c r="FE52"/>
  <c r="FD52"/>
  <c r="FC52"/>
  <c r="FB52"/>
  <c r="FA52"/>
  <c r="EZ52"/>
  <c r="EY52"/>
  <c r="EX52"/>
  <c r="CX52"/>
  <c r="EV52"/>
  <c r="CV52"/>
  <c r="ET52"/>
  <c r="CT52"/>
  <c r="ER52"/>
  <c r="CR52"/>
  <c r="EP52"/>
  <c r="CP52"/>
  <c r="EN52"/>
  <c r="CN52"/>
  <c r="EL52"/>
  <c r="CL52"/>
  <c r="EJ52"/>
  <c r="CJ52"/>
  <c r="EH52"/>
  <c r="CH52"/>
  <c r="EF52"/>
  <c r="CF52"/>
  <c r="ED52"/>
  <c r="CD52"/>
  <c r="EB52"/>
  <c r="CB52"/>
  <c r="DZ52"/>
  <c r="BZ52"/>
  <c r="DX52"/>
  <c r="BX52"/>
  <c r="DV52"/>
  <c r="BV52"/>
  <c r="DT52"/>
  <c r="BT52"/>
  <c r="DR52"/>
  <c r="BR52"/>
  <c r="DP52"/>
  <c r="BP52"/>
  <c r="DN52"/>
  <c r="BN52"/>
  <c r="DL52"/>
  <c r="BL52"/>
  <c r="DJ52"/>
  <c r="BJ52"/>
  <c r="DH52"/>
  <c r="BH52"/>
  <c r="DF52"/>
  <c r="BF52"/>
  <c r="DD52"/>
  <c r="BD52"/>
  <c r="DB52"/>
  <c r="BB52"/>
  <c r="B52"/>
  <c r="CZ52"/>
  <c r="FG51"/>
  <c r="FF51"/>
  <c r="FE51"/>
  <c r="FD51"/>
  <c r="FC51"/>
  <c r="FB51"/>
  <c r="FA51"/>
  <c r="EZ51"/>
  <c r="EY51"/>
  <c r="EX51"/>
  <c r="EV51"/>
  <c r="ET51"/>
  <c r="ER51"/>
  <c r="EP51"/>
  <c r="EN51"/>
  <c r="EL51"/>
  <c r="EJ51"/>
  <c r="EH51"/>
  <c r="EF51"/>
  <c r="ED51"/>
  <c r="EB51"/>
  <c r="DZ51"/>
  <c r="DX51"/>
  <c r="DV51"/>
  <c r="DT51"/>
  <c r="DR51"/>
  <c r="DP51"/>
  <c r="DN51"/>
  <c r="DL51"/>
  <c r="DJ51"/>
  <c r="DH51"/>
  <c r="DF51"/>
  <c r="DB51"/>
  <c r="B51"/>
  <c r="CZ51"/>
  <c r="FG50"/>
  <c r="FF50"/>
  <c r="FE50"/>
  <c r="FD50"/>
  <c r="FC50"/>
  <c r="FB50"/>
  <c r="FA50"/>
  <c r="EZ50"/>
  <c r="EY50"/>
  <c r="EX50"/>
  <c r="CX50"/>
  <c r="EV50"/>
  <c r="CV50"/>
  <c r="ET50"/>
  <c r="CT50"/>
  <c r="ER50"/>
  <c r="CR50"/>
  <c r="EP50"/>
  <c r="CP50"/>
  <c r="EN50"/>
  <c r="CN50"/>
  <c r="EL50"/>
  <c r="CL50"/>
  <c r="EJ50"/>
  <c r="CJ50"/>
  <c r="EH50"/>
  <c r="CH50"/>
  <c r="EF50"/>
  <c r="CF50"/>
  <c r="ED50"/>
  <c r="CD50"/>
  <c r="EB50"/>
  <c r="CB50"/>
  <c r="DZ50"/>
  <c r="BZ50"/>
  <c r="DX50"/>
  <c r="BX50"/>
  <c r="DV50"/>
  <c r="BV50"/>
  <c r="DT50"/>
  <c r="BT50"/>
  <c r="DR50"/>
  <c r="BR50"/>
  <c r="DP50"/>
  <c r="BP50"/>
  <c r="DN50"/>
  <c r="BN50"/>
  <c r="DL50"/>
  <c r="BL50"/>
  <c r="DJ50"/>
  <c r="BJ50"/>
  <c r="DH50"/>
  <c r="BH50"/>
  <c r="DF50"/>
  <c r="BF50"/>
  <c r="DD50"/>
  <c r="BD50"/>
  <c r="DB50"/>
  <c r="BB50"/>
  <c r="B50"/>
  <c r="CZ50"/>
  <c r="FG49"/>
  <c r="FF49"/>
  <c r="FE49"/>
  <c r="FD49"/>
  <c r="FC49"/>
  <c r="FB49"/>
  <c r="FA49"/>
  <c r="EZ49"/>
  <c r="EY49"/>
  <c r="EX49"/>
  <c r="EV49"/>
  <c r="ET49"/>
  <c r="ER49"/>
  <c r="EP49"/>
  <c r="EN49"/>
  <c r="EL49"/>
  <c r="EJ49"/>
  <c r="EH49"/>
  <c r="EF49"/>
  <c r="ED49"/>
  <c r="EB49"/>
  <c r="DZ49"/>
  <c r="DX49"/>
  <c r="DV49"/>
  <c r="DT49"/>
  <c r="DR49"/>
  <c r="DP49"/>
  <c r="DN49"/>
  <c r="DL49"/>
  <c r="DJ49"/>
  <c r="DH49"/>
  <c r="DF49"/>
  <c r="DB49"/>
  <c r="B49"/>
  <c r="CZ49"/>
  <c r="FG48"/>
  <c r="FF48"/>
  <c r="FE48"/>
  <c r="FD48"/>
  <c r="FC48"/>
  <c r="FB48"/>
  <c r="FA48"/>
  <c r="EZ48"/>
  <c r="EY48"/>
  <c r="EX48"/>
  <c r="DJ48"/>
  <c r="DI48"/>
  <c r="DH48"/>
  <c r="DG48"/>
  <c r="DF48"/>
  <c r="DE48"/>
  <c r="DD48"/>
  <c r="DC48"/>
  <c r="DB48"/>
  <c r="DA48"/>
  <c r="B48"/>
  <c r="CZ48"/>
  <c r="FG47"/>
  <c r="FF47"/>
  <c r="FE47"/>
  <c r="FD47"/>
  <c r="FC47"/>
  <c r="FB47"/>
  <c r="FA47"/>
  <c r="EZ47"/>
  <c r="EY47"/>
  <c r="EX47"/>
  <c r="CX47"/>
  <c r="EV47"/>
  <c r="CV47"/>
  <c r="ET47"/>
  <c r="CT47"/>
  <c r="ER47"/>
  <c r="CR47"/>
  <c r="EP47"/>
  <c r="CP47"/>
  <c r="EN47"/>
  <c r="CN47"/>
  <c r="EL47"/>
  <c r="CL47"/>
  <c r="EJ47"/>
  <c r="CJ47"/>
  <c r="EH47"/>
  <c r="CH47"/>
  <c r="EF47"/>
  <c r="CF47"/>
  <c r="ED47"/>
  <c r="CD47"/>
  <c r="EB47"/>
  <c r="CB47"/>
  <c r="DZ47"/>
  <c r="BZ47"/>
  <c r="DX47"/>
  <c r="BX47"/>
  <c r="DV47"/>
  <c r="BV47"/>
  <c r="DT47"/>
  <c r="BT47"/>
  <c r="DR47"/>
  <c r="BR47"/>
  <c r="DP47"/>
  <c r="BP47"/>
  <c r="DN47"/>
  <c r="BN47"/>
  <c r="DL47"/>
  <c r="BL47"/>
  <c r="DJ47"/>
  <c r="BJ47"/>
  <c r="DH47"/>
  <c r="BH47"/>
  <c r="DF47"/>
  <c r="BF47"/>
  <c r="BD47"/>
  <c r="DB47"/>
  <c r="BB47"/>
  <c r="B47"/>
  <c r="CZ47"/>
  <c r="FG46"/>
  <c r="FF46"/>
  <c r="FE46"/>
  <c r="FD46"/>
  <c r="FC46"/>
  <c r="FB46"/>
  <c r="FA46"/>
  <c r="EZ46"/>
  <c r="EY46"/>
  <c r="EX46"/>
  <c r="CX46"/>
  <c r="EV46"/>
  <c r="CV46"/>
  <c r="ET46"/>
  <c r="CT46"/>
  <c r="ER46"/>
  <c r="CR46"/>
  <c r="EP46"/>
  <c r="CP46"/>
  <c r="EN46"/>
  <c r="CN46"/>
  <c r="EL46"/>
  <c r="CL46"/>
  <c r="EJ46"/>
  <c r="CJ46"/>
  <c r="EH46"/>
  <c r="CH46"/>
  <c r="EF46"/>
  <c r="CF46"/>
  <c r="ED46"/>
  <c r="CD46"/>
  <c r="EB46"/>
  <c r="CB46"/>
  <c r="DZ46"/>
  <c r="BZ46"/>
  <c r="DX46"/>
  <c r="BX46"/>
  <c r="DV46"/>
  <c r="BV46"/>
  <c r="DT46"/>
  <c r="BT46"/>
  <c r="DR46"/>
  <c r="BR46"/>
  <c r="DP46"/>
  <c r="BP46"/>
  <c r="DN46"/>
  <c r="BN46"/>
  <c r="DL46"/>
  <c r="BL46"/>
  <c r="DJ46"/>
  <c r="BJ46"/>
  <c r="DH46"/>
  <c r="BH46"/>
  <c r="DF46"/>
  <c r="BF46"/>
  <c r="DD46"/>
  <c r="BD46"/>
  <c r="DB46"/>
  <c r="BB46"/>
  <c r="B46"/>
  <c r="CZ46"/>
  <c r="FG45"/>
  <c r="FF45"/>
  <c r="FE45"/>
  <c r="FD45"/>
  <c r="FC45"/>
  <c r="FB45"/>
  <c r="FA45"/>
  <c r="EZ45"/>
  <c r="EY45"/>
  <c r="EX45"/>
  <c r="CX45"/>
  <c r="EV45"/>
  <c r="CV45"/>
  <c r="ET45"/>
  <c r="CT45"/>
  <c r="ER45"/>
  <c r="CR45"/>
  <c r="EP45"/>
  <c r="CP45"/>
  <c r="EN45"/>
  <c r="CN45"/>
  <c r="EL45"/>
  <c r="CL45"/>
  <c r="EJ45"/>
  <c r="CJ45"/>
  <c r="EH45"/>
  <c r="CH45"/>
  <c r="EF45"/>
  <c r="CF45"/>
  <c r="ED45"/>
  <c r="CD45"/>
  <c r="EB45"/>
  <c r="CB45"/>
  <c r="DZ45"/>
  <c r="BZ45"/>
  <c r="DX45"/>
  <c r="BX45"/>
  <c r="DV45"/>
  <c r="BV45"/>
  <c r="DT45"/>
  <c r="BT45"/>
  <c r="DR45"/>
  <c r="BR45"/>
  <c r="DP45"/>
  <c r="BP45"/>
  <c r="DN45"/>
  <c r="BN45"/>
  <c r="DL45"/>
  <c r="BL45"/>
  <c r="DJ45"/>
  <c r="BJ45"/>
  <c r="DH45"/>
  <c r="BH45"/>
  <c r="DF45"/>
  <c r="BF45"/>
  <c r="BD45"/>
  <c r="DB45"/>
  <c r="BB45"/>
  <c r="B45"/>
  <c r="CZ45"/>
  <c r="FG44"/>
  <c r="FF44"/>
  <c r="FE44"/>
  <c r="FD44"/>
  <c r="FC44"/>
  <c r="FB44"/>
  <c r="FA44"/>
  <c r="EZ44"/>
  <c r="EY44"/>
  <c r="EX44"/>
  <c r="CX44"/>
  <c r="EV44"/>
  <c r="CV44"/>
  <c r="ET44"/>
  <c r="CT44"/>
  <c r="ER44"/>
  <c r="CR44"/>
  <c r="EP44"/>
  <c r="CP44"/>
  <c r="EN44"/>
  <c r="CN44"/>
  <c r="EL44"/>
  <c r="CL44"/>
  <c r="EJ44"/>
  <c r="CJ44"/>
  <c r="EH44"/>
  <c r="CH44"/>
  <c r="EF44"/>
  <c r="CF44"/>
  <c r="ED44"/>
  <c r="CD44"/>
  <c r="EB44"/>
  <c r="CB44"/>
  <c r="DZ44"/>
  <c r="BZ44"/>
  <c r="DX44"/>
  <c r="BX44"/>
  <c r="DV44"/>
  <c r="BV44"/>
  <c r="DT44"/>
  <c r="BT44"/>
  <c r="DR44"/>
  <c r="BR44"/>
  <c r="DP44"/>
  <c r="BP44"/>
  <c r="DN44"/>
  <c r="BN44"/>
  <c r="DL44"/>
  <c r="BL44"/>
  <c r="DJ44"/>
  <c r="BJ44"/>
  <c r="DH44"/>
  <c r="BH44"/>
  <c r="DF44"/>
  <c r="BF44"/>
  <c r="DD44"/>
  <c r="BD44"/>
  <c r="DB44"/>
  <c r="BB44"/>
  <c r="B44"/>
  <c r="CZ44"/>
  <c r="FG43"/>
  <c r="FF43"/>
  <c r="FE43"/>
  <c r="FD43"/>
  <c r="FC43"/>
  <c r="FB43"/>
  <c r="FA43"/>
  <c r="EZ43"/>
  <c r="EY43"/>
  <c r="EX43"/>
  <c r="CX43"/>
  <c r="EV43"/>
  <c r="CV43"/>
  <c r="ET43"/>
  <c r="CT43"/>
  <c r="ER43"/>
  <c r="CR43"/>
  <c r="EP43"/>
  <c r="CP43"/>
  <c r="EN43"/>
  <c r="CN43"/>
  <c r="EL43"/>
  <c r="CL43"/>
  <c r="EJ43"/>
  <c r="CJ43"/>
  <c r="EH43"/>
  <c r="CH43"/>
  <c r="EF43"/>
  <c r="CF43"/>
  <c r="ED43"/>
  <c r="CD43"/>
  <c r="EB43"/>
  <c r="CB43"/>
  <c r="DZ43"/>
  <c r="BZ43"/>
  <c r="DX43"/>
  <c r="BX43"/>
  <c r="DV43"/>
  <c r="BV43"/>
  <c r="DT43"/>
  <c r="BT43"/>
  <c r="DR43"/>
  <c r="BR43"/>
  <c r="DP43"/>
  <c r="BP43"/>
  <c r="DN43"/>
  <c r="BN43"/>
  <c r="DL43"/>
  <c r="BL43"/>
  <c r="DJ43"/>
  <c r="BJ43"/>
  <c r="DH43"/>
  <c r="BH43"/>
  <c r="DF43"/>
  <c r="BF43"/>
  <c r="BD43"/>
  <c r="DB43"/>
  <c r="BB43"/>
  <c r="B43"/>
  <c r="CZ43"/>
  <c r="FG42"/>
  <c r="FF42"/>
  <c r="FE42"/>
  <c r="FD42"/>
  <c r="FC42"/>
  <c r="FB42"/>
  <c r="FA42"/>
  <c r="EZ42"/>
  <c r="EY42"/>
  <c r="EX42"/>
  <c r="CX42"/>
  <c r="EV42"/>
  <c r="CV42"/>
  <c r="ET42"/>
  <c r="CT42"/>
  <c r="ER42"/>
  <c r="CR42"/>
  <c r="EP42"/>
  <c r="CP42"/>
  <c r="EN42"/>
  <c r="CN42"/>
  <c r="EL42"/>
  <c r="CL42"/>
  <c r="EJ42"/>
  <c r="CJ42"/>
  <c r="EH42"/>
  <c r="CH42"/>
  <c r="EF42"/>
  <c r="CF42"/>
  <c r="ED42"/>
  <c r="CD42"/>
  <c r="EB42"/>
  <c r="CB42"/>
  <c r="DZ42"/>
  <c r="BZ42"/>
  <c r="DX42"/>
  <c r="BX42"/>
  <c r="DV42"/>
  <c r="BV42"/>
  <c r="DT42"/>
  <c r="BT42"/>
  <c r="DR42"/>
  <c r="BR42"/>
  <c r="DP42"/>
  <c r="BP42"/>
  <c r="DN42"/>
  <c r="BN42"/>
  <c r="DL42"/>
  <c r="BL42"/>
  <c r="DJ42"/>
  <c r="BJ42"/>
  <c r="DH42"/>
  <c r="BH42"/>
  <c r="DF42"/>
  <c r="BF42"/>
  <c r="DD42"/>
  <c r="BD42"/>
  <c r="DB42"/>
  <c r="BB42"/>
  <c r="B42"/>
  <c r="CZ42"/>
  <c r="FG41"/>
  <c r="FF41"/>
  <c r="FE41"/>
  <c r="FD41"/>
  <c r="FC41"/>
  <c r="FB41"/>
  <c r="FA41"/>
  <c r="EZ41"/>
  <c r="EY41"/>
  <c r="EX41"/>
  <c r="CX41"/>
  <c r="EV41"/>
  <c r="CV41"/>
  <c r="ET41"/>
  <c r="CT41"/>
  <c r="ER41"/>
  <c r="CR41"/>
  <c r="EP41"/>
  <c r="CP41"/>
  <c r="EN41"/>
  <c r="CN41"/>
  <c r="EL41"/>
  <c r="CL41"/>
  <c r="EJ41"/>
  <c r="CJ41"/>
  <c r="EH41"/>
  <c r="CH41"/>
  <c r="EF41"/>
  <c r="CF41"/>
  <c r="ED41"/>
  <c r="CD41"/>
  <c r="EB41"/>
  <c r="CB41"/>
  <c r="DZ41"/>
  <c r="BZ41"/>
  <c r="DX41"/>
  <c r="BX41"/>
  <c r="DV41"/>
  <c r="BV41"/>
  <c r="DT41"/>
  <c r="BT41"/>
  <c r="DR41"/>
  <c r="BR41"/>
  <c r="DP41"/>
  <c r="BP41"/>
  <c r="DN41"/>
  <c r="BN41"/>
  <c r="DL41"/>
  <c r="BL41"/>
  <c r="DJ41"/>
  <c r="BJ41"/>
  <c r="DH41"/>
  <c r="BH41"/>
  <c r="DF41"/>
  <c r="BF41"/>
  <c r="BD41"/>
  <c r="DB41"/>
  <c r="BB41"/>
  <c r="B41"/>
  <c r="CZ41"/>
  <c r="FG40"/>
  <c r="FF40"/>
  <c r="FE40"/>
  <c r="FD40"/>
  <c r="FC40"/>
  <c r="FB40"/>
  <c r="FA40"/>
  <c r="EZ40"/>
  <c r="EY40"/>
  <c r="EX40"/>
  <c r="CX40"/>
  <c r="EV40"/>
  <c r="CV40"/>
  <c r="ET40"/>
  <c r="CT40"/>
  <c r="ER40"/>
  <c r="CR40"/>
  <c r="EP40"/>
  <c r="CP40"/>
  <c r="EN40"/>
  <c r="CN40"/>
  <c r="EL40"/>
  <c r="CL40"/>
  <c r="EJ40"/>
  <c r="CJ40"/>
  <c r="EH40"/>
  <c r="CH40"/>
  <c r="EF40"/>
  <c r="CF40"/>
  <c r="ED40"/>
  <c r="CD40"/>
  <c r="EB40"/>
  <c r="CB40"/>
  <c r="DZ40"/>
  <c r="BZ40"/>
  <c r="DX40"/>
  <c r="BX40"/>
  <c r="DV40"/>
  <c r="BV40"/>
  <c r="DT40"/>
  <c r="BT40"/>
  <c r="DR40"/>
  <c r="BR40"/>
  <c r="DP40"/>
  <c r="BP40"/>
  <c r="DN40"/>
  <c r="BN40"/>
  <c r="DL40"/>
  <c r="BL40"/>
  <c r="DJ40"/>
  <c r="BJ40"/>
  <c r="DH40"/>
  <c r="BH40"/>
  <c r="DF40"/>
  <c r="BF40"/>
  <c r="DD40"/>
  <c r="BD40"/>
  <c r="DB40"/>
  <c r="BB40"/>
  <c r="B40"/>
  <c r="CZ40"/>
  <c r="FG39"/>
  <c r="FF39"/>
  <c r="FE39"/>
  <c r="FD39"/>
  <c r="FC39"/>
  <c r="FB39"/>
  <c r="FA39"/>
  <c r="EZ39"/>
  <c r="EY39"/>
  <c r="EX39"/>
  <c r="CX39"/>
  <c r="EV39"/>
  <c r="CV39"/>
  <c r="ET39"/>
  <c r="CT39"/>
  <c r="ER39"/>
  <c r="CR39"/>
  <c r="EP39"/>
  <c r="CP39"/>
  <c r="EN39"/>
  <c r="CN39"/>
  <c r="EL39"/>
  <c r="CL39"/>
  <c r="EJ39"/>
  <c r="CJ39"/>
  <c r="EH39"/>
  <c r="CH39"/>
  <c r="EF39"/>
  <c r="CF39"/>
  <c r="ED39"/>
  <c r="CD39"/>
  <c r="EB39"/>
  <c r="CB39"/>
  <c r="DZ39"/>
  <c r="BZ39"/>
  <c r="DX39"/>
  <c r="BX39"/>
  <c r="DV39"/>
  <c r="BV39"/>
  <c r="DT39"/>
  <c r="BT39"/>
  <c r="DR39"/>
  <c r="BR39"/>
  <c r="DP39"/>
  <c r="BP39"/>
  <c r="DN39"/>
  <c r="BN39"/>
  <c r="DL39"/>
  <c r="BL39"/>
  <c r="DJ39"/>
  <c r="BJ39"/>
  <c r="DH39"/>
  <c r="BH39"/>
  <c r="DF39"/>
  <c r="BF39"/>
  <c r="BD39"/>
  <c r="DB39"/>
  <c r="BB39"/>
  <c r="B39"/>
  <c r="CZ39"/>
  <c r="FG38"/>
  <c r="FF38"/>
  <c r="FE38"/>
  <c r="FD38"/>
  <c r="FC38"/>
  <c r="FB38"/>
  <c r="FA38"/>
  <c r="EZ38"/>
  <c r="EY38"/>
  <c r="EX38"/>
  <c r="CX38"/>
  <c r="EV38"/>
  <c r="CV38"/>
  <c r="ET38"/>
  <c r="CT38"/>
  <c r="ER38"/>
  <c r="CR38"/>
  <c r="EP38"/>
  <c r="CP38"/>
  <c r="EN38"/>
  <c r="CN38"/>
  <c r="EL38"/>
  <c r="CL38"/>
  <c r="EJ38"/>
  <c r="CJ38"/>
  <c r="EH38"/>
  <c r="CH38"/>
  <c r="EF38"/>
  <c r="CF38"/>
  <c r="ED38"/>
  <c r="CD38"/>
  <c r="EB38"/>
  <c r="CB38"/>
  <c r="DZ38"/>
  <c r="BZ38"/>
  <c r="DX38"/>
  <c r="BX38"/>
  <c r="DV38"/>
  <c r="BV38"/>
  <c r="DT38"/>
  <c r="BT38"/>
  <c r="DR38"/>
  <c r="BR38"/>
  <c r="DP38"/>
  <c r="BP38"/>
  <c r="DN38"/>
  <c r="BN38"/>
  <c r="DL38"/>
  <c r="BL38"/>
  <c r="DJ38"/>
  <c r="BJ38"/>
  <c r="DH38"/>
  <c r="BH38"/>
  <c r="DF38"/>
  <c r="BF38"/>
  <c r="DD38"/>
  <c r="BD38"/>
  <c r="DB38"/>
  <c r="BB38"/>
  <c r="B38"/>
  <c r="CZ38"/>
  <c r="FG37"/>
  <c r="FF37"/>
  <c r="FE37"/>
  <c r="FD37"/>
  <c r="FC37"/>
  <c r="FB37"/>
  <c r="FA37"/>
  <c r="EZ37"/>
  <c r="EY37"/>
  <c r="EX37"/>
  <c r="CX37"/>
  <c r="EV37"/>
  <c r="CV37"/>
  <c r="ET37"/>
  <c r="CT37"/>
  <c r="ER37"/>
  <c r="CR37"/>
  <c r="EP37"/>
  <c r="CP37"/>
  <c r="EN37"/>
  <c r="CN37"/>
  <c r="EL37"/>
  <c r="CL37"/>
  <c r="EJ37"/>
  <c r="CJ37"/>
  <c r="EH37"/>
  <c r="CH37"/>
  <c r="EF37"/>
  <c r="CF37"/>
  <c r="ED37"/>
  <c r="CD37"/>
  <c r="EB37"/>
  <c r="CB37"/>
  <c r="DZ37"/>
  <c r="BZ37"/>
  <c r="DX37"/>
  <c r="BX37"/>
  <c r="DV37"/>
  <c r="BV37"/>
  <c r="DT37"/>
  <c r="BT37"/>
  <c r="DR37"/>
  <c r="BR37"/>
  <c r="DP37"/>
  <c r="BP37"/>
  <c r="DN37"/>
  <c r="BN37"/>
  <c r="DL37"/>
  <c r="BL37"/>
  <c r="DJ37"/>
  <c r="BJ37"/>
  <c r="DH37"/>
  <c r="BH37"/>
  <c r="DF37"/>
  <c r="BF37"/>
  <c r="BD37"/>
  <c r="DB37"/>
  <c r="BB37"/>
  <c r="B37"/>
  <c r="CZ37"/>
  <c r="FG36"/>
  <c r="FF36"/>
  <c r="FE36"/>
  <c r="FD36"/>
  <c r="FC36"/>
  <c r="FB36"/>
  <c r="FA36"/>
  <c r="EZ36"/>
  <c r="EY36"/>
  <c r="EX36"/>
  <c r="CX36"/>
  <c r="EV36"/>
  <c r="CV36"/>
  <c r="ET36"/>
  <c r="CT36"/>
  <c r="ER36"/>
  <c r="CR36"/>
  <c r="EP36"/>
  <c r="CP36"/>
  <c r="EN36"/>
  <c r="CN36"/>
  <c r="EL36"/>
  <c r="CL36"/>
  <c r="EJ36"/>
  <c r="CJ36"/>
  <c r="EH36"/>
  <c r="CH36"/>
  <c r="EF36"/>
  <c r="CF36"/>
  <c r="ED36"/>
  <c r="CD36"/>
  <c r="EB36"/>
  <c r="CB36"/>
  <c r="DZ36"/>
  <c r="BZ36"/>
  <c r="DX36"/>
  <c r="BX36"/>
  <c r="DV36"/>
  <c r="BV36"/>
  <c r="DT36"/>
  <c r="BT36"/>
  <c r="DR36"/>
  <c r="BR36"/>
  <c r="DP36"/>
  <c r="BP36"/>
  <c r="DN36"/>
  <c r="BN36"/>
  <c r="DL36"/>
  <c r="BL36"/>
  <c r="DJ36"/>
  <c r="BJ36"/>
  <c r="DH36"/>
  <c r="BH36"/>
  <c r="DF36"/>
  <c r="BF36"/>
  <c r="DD36"/>
  <c r="BD36"/>
  <c r="DB36"/>
  <c r="BB36"/>
  <c r="B36"/>
  <c r="CZ36"/>
  <c r="FG35"/>
  <c r="FF35"/>
  <c r="FE35"/>
  <c r="FD35"/>
  <c r="FC35"/>
  <c r="FB35"/>
  <c r="FA35"/>
  <c r="EZ35"/>
  <c r="EY35"/>
  <c r="EX35"/>
  <c r="CX35"/>
  <c r="EV35"/>
  <c r="CV35"/>
  <c r="ET35"/>
  <c r="CT35"/>
  <c r="ER35"/>
  <c r="CR35"/>
  <c r="EP35"/>
  <c r="CP35"/>
  <c r="EN35"/>
  <c r="CN35"/>
  <c r="EL35"/>
  <c r="CL35"/>
  <c r="EJ35"/>
  <c r="CJ35"/>
  <c r="EH35"/>
  <c r="CH35"/>
  <c r="EF35"/>
  <c r="CF35"/>
  <c r="ED35"/>
  <c r="CD35"/>
  <c r="EB35"/>
  <c r="CB35"/>
  <c r="DZ35"/>
  <c r="BZ35"/>
  <c r="DX35"/>
  <c r="BX35"/>
  <c r="DV35"/>
  <c r="BV35"/>
  <c r="DT35"/>
  <c r="BT35"/>
  <c r="DR35"/>
  <c r="BR35"/>
  <c r="DP35"/>
  <c r="BP35"/>
  <c r="DN35"/>
  <c r="BN35"/>
  <c r="DL35"/>
  <c r="BL35"/>
  <c r="DJ35"/>
  <c r="BJ35"/>
  <c r="DH35"/>
  <c r="BH35"/>
  <c r="DF35"/>
  <c r="BF35"/>
  <c r="BD35"/>
  <c r="DB35"/>
  <c r="BB35"/>
  <c r="B35"/>
  <c r="CZ35"/>
  <c r="FG34"/>
  <c r="FF34"/>
  <c r="FE34"/>
  <c r="FD34"/>
  <c r="FC34"/>
  <c r="FB34"/>
  <c r="FA34"/>
  <c r="EZ34"/>
  <c r="EY34"/>
  <c r="EX34"/>
  <c r="CX34"/>
  <c r="EV34"/>
  <c r="CV34"/>
  <c r="ET34"/>
  <c r="CT34"/>
  <c r="ER34"/>
  <c r="CR34"/>
  <c r="EP34"/>
  <c r="CP34"/>
  <c r="EN34"/>
  <c r="CN34"/>
  <c r="EL34"/>
  <c r="CL34"/>
  <c r="EJ34"/>
  <c r="CJ34"/>
  <c r="EH34"/>
  <c r="CH34"/>
  <c r="EF34"/>
  <c r="CF34"/>
  <c r="ED34"/>
  <c r="CD34"/>
  <c r="EB34"/>
  <c r="CB34"/>
  <c r="DZ34"/>
  <c r="BZ34"/>
  <c r="DX34"/>
  <c r="BX34"/>
  <c r="DV34"/>
  <c r="BV34"/>
  <c r="DT34"/>
  <c r="BT34"/>
  <c r="DR34"/>
  <c r="BR34"/>
  <c r="DP34"/>
  <c r="BP34"/>
  <c r="DN34"/>
  <c r="BN34"/>
  <c r="DL34"/>
  <c r="BL34"/>
  <c r="DJ34"/>
  <c r="BJ34"/>
  <c r="DH34"/>
  <c r="BH34"/>
  <c r="DF34"/>
  <c r="BF34"/>
  <c r="DD34"/>
  <c r="BD34"/>
  <c r="DB34"/>
  <c r="BB34"/>
  <c r="B34"/>
  <c r="CZ34"/>
  <c r="FG33"/>
  <c r="FF33"/>
  <c r="FE33"/>
  <c r="FD33"/>
  <c r="FC33"/>
  <c r="FB33"/>
  <c r="FA33"/>
  <c r="EZ33"/>
  <c r="EY33"/>
  <c r="EX33"/>
  <c r="CX33"/>
  <c r="EV33"/>
  <c r="CV33"/>
  <c r="ET33"/>
  <c r="CT33"/>
  <c r="ER33"/>
  <c r="CR33"/>
  <c r="EP33"/>
  <c r="CP33"/>
  <c r="EN33"/>
  <c r="CN33"/>
  <c r="EL33"/>
  <c r="CL33"/>
  <c r="EJ33"/>
  <c r="CJ33"/>
  <c r="EH33"/>
  <c r="CH33"/>
  <c r="EF33"/>
  <c r="CF33"/>
  <c r="ED33"/>
  <c r="CD33"/>
  <c r="EB33"/>
  <c r="CB33"/>
  <c r="DZ33"/>
  <c r="BZ33"/>
  <c r="DX33"/>
  <c r="BX33"/>
  <c r="DV33"/>
  <c r="BV33"/>
  <c r="DT33"/>
  <c r="BT33"/>
  <c r="DR33"/>
  <c r="BR33"/>
  <c r="DP33"/>
  <c r="BP33"/>
  <c r="DN33"/>
  <c r="BN33"/>
  <c r="DL33"/>
  <c r="BL33"/>
  <c r="DJ33"/>
  <c r="BJ33"/>
  <c r="DH33"/>
  <c r="BH33"/>
  <c r="DF33"/>
  <c r="BF33"/>
  <c r="BD33"/>
  <c r="DB33"/>
  <c r="BB33"/>
  <c r="B33"/>
  <c r="CZ33"/>
  <c r="FG32"/>
  <c r="FF32"/>
  <c r="FE32"/>
  <c r="FD32"/>
  <c r="FC32"/>
  <c r="FB32"/>
  <c r="FA32"/>
  <c r="EZ32"/>
  <c r="EY32"/>
  <c r="EX32"/>
  <c r="CX32"/>
  <c r="EV32"/>
  <c r="CV32"/>
  <c r="ET32"/>
  <c r="CT32"/>
  <c r="ER32"/>
  <c r="CR32"/>
  <c r="EP32"/>
  <c r="CP32"/>
  <c r="EN32"/>
  <c r="CN32"/>
  <c r="EL32"/>
  <c r="CL32"/>
  <c r="EJ32"/>
  <c r="CJ32"/>
  <c r="EH32"/>
  <c r="CH32"/>
  <c r="EF32"/>
  <c r="CF32"/>
  <c r="ED32"/>
  <c r="CD32"/>
  <c r="EB32"/>
  <c r="CB32"/>
  <c r="DZ32"/>
  <c r="BZ32"/>
  <c r="DX32"/>
  <c r="BX32"/>
  <c r="DV32"/>
  <c r="BV32"/>
  <c r="DT32"/>
  <c r="BT32"/>
  <c r="DR32"/>
  <c r="BR32"/>
  <c r="DP32"/>
  <c r="BP32"/>
  <c r="DN32"/>
  <c r="BN32"/>
  <c r="DL32"/>
  <c r="BL32"/>
  <c r="DJ32"/>
  <c r="BJ32"/>
  <c r="DH32"/>
  <c r="BH32"/>
  <c r="DF32"/>
  <c r="BF32"/>
  <c r="DD32"/>
  <c r="BD32"/>
  <c r="DB32"/>
  <c r="BB32"/>
  <c r="B32"/>
  <c r="CZ32"/>
  <c r="FG31"/>
  <c r="FF31"/>
  <c r="FE31"/>
  <c r="FD31"/>
  <c r="FC31"/>
  <c r="FB31"/>
  <c r="FA31"/>
  <c r="EZ31"/>
  <c r="EY31"/>
  <c r="EX31"/>
  <c r="CX31"/>
  <c r="EV31"/>
  <c r="CV31"/>
  <c r="ET31"/>
  <c r="CT31"/>
  <c r="ER31"/>
  <c r="CR31"/>
  <c r="EP31"/>
  <c r="CP31"/>
  <c r="EN31"/>
  <c r="CN31"/>
  <c r="EL31"/>
  <c r="CL31"/>
  <c r="EJ31"/>
  <c r="CJ31"/>
  <c r="EH31"/>
  <c r="CH31"/>
  <c r="EF31"/>
  <c r="CF31"/>
  <c r="ED31"/>
  <c r="CD31"/>
  <c r="EB31"/>
  <c r="CB31"/>
  <c r="DZ31"/>
  <c r="BZ31"/>
  <c r="DX31"/>
  <c r="BX31"/>
  <c r="DV31"/>
  <c r="BV31"/>
  <c r="DT31"/>
  <c r="BT31"/>
  <c r="DR31"/>
  <c r="BR31"/>
  <c r="DP31"/>
  <c r="BP31"/>
  <c r="DN31"/>
  <c r="BN31"/>
  <c r="DL31"/>
  <c r="BL31"/>
  <c r="DJ31"/>
  <c r="BJ31"/>
  <c r="DH31"/>
  <c r="BH31"/>
  <c r="DF31"/>
  <c r="BF31"/>
  <c r="BD31"/>
  <c r="DB31"/>
  <c r="BB31"/>
  <c r="B31"/>
  <c r="CZ31"/>
  <c r="FG30"/>
  <c r="FF30"/>
  <c r="FE30"/>
  <c r="FD30"/>
  <c r="FC30"/>
  <c r="FB30"/>
  <c r="FA30"/>
  <c r="EZ30"/>
  <c r="EY30"/>
  <c r="EX30"/>
  <c r="CX30"/>
  <c r="EV30"/>
  <c r="CV30"/>
  <c r="ET30"/>
  <c r="CT30"/>
  <c r="ER30"/>
  <c r="CR30"/>
  <c r="EP30"/>
  <c r="CP30"/>
  <c r="EN30"/>
  <c r="CN30"/>
  <c r="EL30"/>
  <c r="CL30"/>
  <c r="EJ30"/>
  <c r="CJ30"/>
  <c r="EH30"/>
  <c r="CH30"/>
  <c r="EF30"/>
  <c r="CF30"/>
  <c r="ED30"/>
  <c r="CD30"/>
  <c r="EB30"/>
  <c r="CB30"/>
  <c r="DZ30"/>
  <c r="BZ30"/>
  <c r="DX30"/>
  <c r="BX30"/>
  <c r="DV30"/>
  <c r="BV30"/>
  <c r="DT30"/>
  <c r="BT30"/>
  <c r="DR30"/>
  <c r="BR30"/>
  <c r="DP30"/>
  <c r="BP30"/>
  <c r="DN30"/>
  <c r="BN30"/>
  <c r="DL30"/>
  <c r="BL30"/>
  <c r="DJ30"/>
  <c r="BJ30"/>
  <c r="DH30"/>
  <c r="BH30"/>
  <c r="DF30"/>
  <c r="BF30"/>
  <c r="DD30"/>
  <c r="BD30"/>
  <c r="DB30"/>
  <c r="BB30"/>
  <c r="B30"/>
  <c r="CZ30"/>
  <c r="FG29"/>
  <c r="FF29"/>
  <c r="FE29"/>
  <c r="FD29"/>
  <c r="FC29"/>
  <c r="FB29"/>
  <c r="FA29"/>
  <c r="EZ29"/>
  <c r="EY29"/>
  <c r="EX29"/>
  <c r="CX29"/>
  <c r="EV29"/>
  <c r="CV29"/>
  <c r="ET29"/>
  <c r="CT29"/>
  <c r="ER29"/>
  <c r="CR29"/>
  <c r="EP29"/>
  <c r="CP29"/>
  <c r="EN29"/>
  <c r="CN29"/>
  <c r="EL29"/>
  <c r="CL29"/>
  <c r="EJ29"/>
  <c r="CJ29"/>
  <c r="EH29"/>
  <c r="CH29"/>
  <c r="EF29"/>
  <c r="CF29"/>
  <c r="ED29"/>
  <c r="CD29"/>
  <c r="EB29"/>
  <c r="CB29"/>
  <c r="DZ29"/>
  <c r="BZ29"/>
  <c r="DX29"/>
  <c r="BX29"/>
  <c r="DV29"/>
  <c r="BV29"/>
  <c r="DT29"/>
  <c r="BT29"/>
  <c r="DR29"/>
  <c r="BR29"/>
  <c r="DP29"/>
  <c r="BP29"/>
  <c r="DN29"/>
  <c r="BN29"/>
  <c r="DL29"/>
  <c r="BL29"/>
  <c r="DJ29"/>
  <c r="BJ29"/>
  <c r="DH29"/>
  <c r="BH29"/>
  <c r="DF29"/>
  <c r="BF29"/>
  <c r="BD29"/>
  <c r="DB29"/>
  <c r="BB29"/>
  <c r="B29"/>
  <c r="CZ29"/>
  <c r="FG28"/>
  <c r="FF28"/>
  <c r="FE28"/>
  <c r="FD28"/>
  <c r="FC28"/>
  <c r="FB28"/>
  <c r="FA28"/>
  <c r="EZ28"/>
  <c r="EY28"/>
  <c r="EX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B28"/>
  <c r="CZ28"/>
  <c r="FG27"/>
  <c r="FF27"/>
  <c r="FE27"/>
  <c r="FD27"/>
  <c r="FC27"/>
  <c r="FB27"/>
  <c r="FA27"/>
  <c r="EZ27"/>
  <c r="EY27"/>
  <c r="EX27"/>
  <c r="CX27"/>
  <c r="EV27"/>
  <c r="CV27"/>
  <c r="ET27"/>
  <c r="CT27"/>
  <c r="ER27"/>
  <c r="CR27"/>
  <c r="EP27"/>
  <c r="CP27"/>
  <c r="EN27"/>
  <c r="CN27"/>
  <c r="EL27"/>
  <c r="CL27"/>
  <c r="EJ27"/>
  <c r="CJ27"/>
  <c r="EH27"/>
  <c r="CH27"/>
  <c r="EF27"/>
  <c r="CF27"/>
  <c r="ED27"/>
  <c r="CD27"/>
  <c r="EB27"/>
  <c r="CB27"/>
  <c r="DZ27"/>
  <c r="BZ27"/>
  <c r="DX27"/>
  <c r="BX27"/>
  <c r="DV27"/>
  <c r="BV27"/>
  <c r="DT27"/>
  <c r="BT27"/>
  <c r="DR27"/>
  <c r="BR27"/>
  <c r="DP27"/>
  <c r="BP27"/>
  <c r="DN27"/>
  <c r="BN27"/>
  <c r="DL27"/>
  <c r="BL27"/>
  <c r="DJ27"/>
  <c r="BJ27"/>
  <c r="DH27"/>
  <c r="BH27"/>
  <c r="DF27"/>
  <c r="BF27"/>
  <c r="BD27"/>
  <c r="DB27"/>
  <c r="BB27"/>
  <c r="B27"/>
  <c r="CZ27"/>
  <c r="FG26"/>
  <c r="FF26"/>
  <c r="FE26"/>
  <c r="FD26"/>
  <c r="FC26"/>
  <c r="FB26"/>
  <c r="FA26"/>
  <c r="EZ26"/>
  <c r="EY26"/>
  <c r="EX26"/>
  <c r="CX26"/>
  <c r="EV26"/>
  <c r="CV26"/>
  <c r="ET26"/>
  <c r="CT26"/>
  <c r="ER26"/>
  <c r="CR26"/>
  <c r="EP26"/>
  <c r="CP26"/>
  <c r="EN26"/>
  <c r="CN26"/>
  <c r="EL26"/>
  <c r="CL26"/>
  <c r="EJ26"/>
  <c r="CJ26"/>
  <c r="EH26"/>
  <c r="CH26"/>
  <c r="EF26"/>
  <c r="CF26"/>
  <c r="ED26"/>
  <c r="CD26"/>
  <c r="EB26"/>
  <c r="CB26"/>
  <c r="DZ26"/>
  <c r="BZ26"/>
  <c r="DX26"/>
  <c r="BX26"/>
  <c r="DV26"/>
  <c r="BV26"/>
  <c r="DT26"/>
  <c r="BT26"/>
  <c r="DR26"/>
  <c r="BR26"/>
  <c r="DP26"/>
  <c r="BP26"/>
  <c r="DN26"/>
  <c r="BN26"/>
  <c r="DL26"/>
  <c r="BL26"/>
  <c r="DJ26"/>
  <c r="BJ26"/>
  <c r="DH26"/>
  <c r="BH26"/>
  <c r="DF26"/>
  <c r="BF26"/>
  <c r="DD26"/>
  <c r="BD26"/>
  <c r="DB26"/>
  <c r="BB26"/>
  <c r="B26"/>
  <c r="CZ26"/>
  <c r="B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FF25"/>
  <c r="FE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D25"/>
  <c r="EE25"/>
  <c r="EF25"/>
  <c r="EG25"/>
  <c r="EH25"/>
  <c r="EI25"/>
  <c r="EJ25"/>
  <c r="EK25"/>
  <c r="EL25"/>
  <c r="EM25"/>
  <c r="EN25"/>
  <c r="EO25"/>
  <c r="EP25"/>
  <c r="EQ25"/>
  <c r="ER25"/>
  <c r="ES25"/>
  <c r="ET25"/>
  <c r="EU25"/>
  <c r="EV25"/>
  <c r="EW25"/>
  <c r="FC25"/>
  <c r="FB25"/>
  <c r="FA25"/>
  <c r="EY25"/>
  <c r="EX25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FF24"/>
  <c r="FE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DZ24"/>
  <c r="EA24"/>
  <c r="EB24"/>
  <c r="EC24"/>
  <c r="ED24"/>
  <c r="EE24"/>
  <c r="EF24"/>
  <c r="EG24"/>
  <c r="EH24"/>
  <c r="EI24"/>
  <c r="EJ24"/>
  <c r="EK24"/>
  <c r="EL24"/>
  <c r="EM24"/>
  <c r="EN24"/>
  <c r="EO24"/>
  <c r="EP24"/>
  <c r="EQ24"/>
  <c r="ER24"/>
  <c r="ES24"/>
  <c r="ET24"/>
  <c r="EU24"/>
  <c r="EV24"/>
  <c r="EW24"/>
  <c r="FC24"/>
  <c r="FA24"/>
  <c r="EY24"/>
  <c r="FF23"/>
  <c r="FE23"/>
  <c r="FC23"/>
  <c r="FB23"/>
  <c r="FA23"/>
  <c r="EY23"/>
  <c r="EX23"/>
  <c r="CX23"/>
  <c r="EV23"/>
  <c r="CV23"/>
  <c r="ET23"/>
  <c r="CT23"/>
  <c r="ER23"/>
  <c r="CR23"/>
  <c r="EP23"/>
  <c r="CP23"/>
  <c r="EN23"/>
  <c r="CN23"/>
  <c r="EL23"/>
  <c r="CL23"/>
  <c r="EJ23"/>
  <c r="CJ23"/>
  <c r="EH23"/>
  <c r="CH23"/>
  <c r="EF23"/>
  <c r="CF23"/>
  <c r="ED23"/>
  <c r="CD23"/>
  <c r="EB23"/>
  <c r="CB23"/>
  <c r="DZ23"/>
  <c r="BZ23"/>
  <c r="DX23"/>
  <c r="BX23"/>
  <c r="DV23"/>
  <c r="BV23"/>
  <c r="DT23"/>
  <c r="BT23"/>
  <c r="DR23"/>
  <c r="BR23"/>
  <c r="DP23"/>
  <c r="BP23"/>
  <c r="DN23"/>
  <c r="BN23"/>
  <c r="DL23"/>
  <c r="BL23"/>
  <c r="DJ23"/>
  <c r="BJ23"/>
  <c r="DH23"/>
  <c r="BH23"/>
  <c r="DF23"/>
  <c r="BF23"/>
  <c r="BD23"/>
  <c r="DB23"/>
  <c r="BB23"/>
  <c r="B23"/>
  <c r="CZ23"/>
  <c r="FF22"/>
  <c r="FE22"/>
  <c r="FC22"/>
  <c r="FB22"/>
  <c r="FA22"/>
  <c r="EY22"/>
  <c r="EX22"/>
  <c r="CX22"/>
  <c r="EV22"/>
  <c r="CV22"/>
  <c r="ET22"/>
  <c r="CT22"/>
  <c r="ER22"/>
  <c r="CR22"/>
  <c r="EP22"/>
  <c r="CP22"/>
  <c r="EN22"/>
  <c r="CN22"/>
  <c r="EL22"/>
  <c r="CL22"/>
  <c r="EJ22"/>
  <c r="CJ22"/>
  <c r="EH22"/>
  <c r="CH22"/>
  <c r="EF22"/>
  <c r="CF22"/>
  <c r="ED22"/>
  <c r="CD22"/>
  <c r="EB22"/>
  <c r="CB22"/>
  <c r="DZ22"/>
  <c r="BZ22"/>
  <c r="DX22"/>
  <c r="BX22"/>
  <c r="DV22"/>
  <c r="BV22"/>
  <c r="DT22"/>
  <c r="BT22"/>
  <c r="DR22"/>
  <c r="BR22"/>
  <c r="DP22"/>
  <c r="BP22"/>
  <c r="DN22"/>
  <c r="BN22"/>
  <c r="DL22"/>
  <c r="BL22"/>
  <c r="DJ22"/>
  <c r="BJ22"/>
  <c r="DH22"/>
  <c r="BH22"/>
  <c r="DF22"/>
  <c r="BF22"/>
  <c r="DD22"/>
  <c r="BD22"/>
  <c r="DB22"/>
  <c r="BB22"/>
  <c r="B22"/>
  <c r="CZ22"/>
  <c r="FF21"/>
  <c r="FE21"/>
  <c r="FC21"/>
  <c r="FB21"/>
  <c r="FA21"/>
  <c r="EY21"/>
  <c r="EX21"/>
  <c r="CX21"/>
  <c r="EV21"/>
  <c r="CV21"/>
  <c r="ET21"/>
  <c r="CT21"/>
  <c r="ER21"/>
  <c r="CR21"/>
  <c r="EP21"/>
  <c r="CP21"/>
  <c r="EN21"/>
  <c r="CN21"/>
  <c r="EL21"/>
  <c r="CL21"/>
  <c r="EJ21"/>
  <c r="CJ21"/>
  <c r="EH21"/>
  <c r="CH21"/>
  <c r="EF21"/>
  <c r="CF21"/>
  <c r="ED21"/>
  <c r="CD21"/>
  <c r="EB21"/>
  <c r="CB21"/>
  <c r="DZ21"/>
  <c r="BZ21"/>
  <c r="DX21"/>
  <c r="BX21"/>
  <c r="DV21"/>
  <c r="BV21"/>
  <c r="DT21"/>
  <c r="BT21"/>
  <c r="DR21"/>
  <c r="BR21"/>
  <c r="DP21"/>
  <c r="BP21"/>
  <c r="DN21"/>
  <c r="BN21"/>
  <c r="DL21"/>
  <c r="BL21"/>
  <c r="DJ21"/>
  <c r="BJ21"/>
  <c r="DH21"/>
  <c r="BH21"/>
  <c r="DF21"/>
  <c r="BF21"/>
  <c r="BD21"/>
  <c r="DB21"/>
  <c r="BB21"/>
  <c r="B21"/>
  <c r="CZ21"/>
  <c r="FF20"/>
  <c r="FC20"/>
  <c r="FB20"/>
  <c r="EY20"/>
  <c r="EX20"/>
  <c r="CX20"/>
  <c r="EV20"/>
  <c r="CV20"/>
  <c r="ET20"/>
  <c r="CT20"/>
  <c r="ER20"/>
  <c r="CR20"/>
  <c r="EP20"/>
  <c r="CP20"/>
  <c r="EN20"/>
  <c r="CN20"/>
  <c r="EL20"/>
  <c r="CL20"/>
  <c r="EJ20"/>
  <c r="CJ20"/>
  <c r="EH20"/>
  <c r="CH20"/>
  <c r="EF20"/>
  <c r="CF20"/>
  <c r="ED20"/>
  <c r="CD20"/>
  <c r="EB20"/>
  <c r="CB20"/>
  <c r="DZ20"/>
  <c r="BZ20"/>
  <c r="DX20"/>
  <c r="BX20"/>
  <c r="DV20"/>
  <c r="BV20"/>
  <c r="DT20"/>
  <c r="BT20"/>
  <c r="DR20"/>
  <c r="BR20"/>
  <c r="DP20"/>
  <c r="BP20"/>
  <c r="DN20"/>
  <c r="BN20"/>
  <c r="DL20"/>
  <c r="BL20"/>
  <c r="DJ20"/>
  <c r="BJ20"/>
  <c r="DH20"/>
  <c r="BH20"/>
  <c r="DF20"/>
  <c r="BF20"/>
  <c r="DD20"/>
  <c r="BD20"/>
  <c r="DB20"/>
  <c r="BB20"/>
  <c r="B20"/>
  <c r="CZ20"/>
  <c r="FF19"/>
  <c r="FE19"/>
  <c r="FC19"/>
  <c r="FB19"/>
  <c r="FA19"/>
  <c r="EY19"/>
  <c r="EX19"/>
  <c r="EV19"/>
  <c r="ET19"/>
  <c r="ER19"/>
  <c r="EP19"/>
  <c r="EN19"/>
  <c r="EL19"/>
  <c r="EJ19"/>
  <c r="EH19"/>
  <c r="EF19"/>
  <c r="ED19"/>
  <c r="EB19"/>
  <c r="DZ19"/>
  <c r="DX19"/>
  <c r="DV19"/>
  <c r="DT19"/>
  <c r="DR19"/>
  <c r="DP19"/>
  <c r="DN19"/>
  <c r="DL19"/>
  <c r="DJ19"/>
  <c r="DH19"/>
  <c r="DF19"/>
  <c r="CZ19"/>
  <c r="FF18"/>
  <c r="FE18"/>
  <c r="FC18"/>
  <c r="FA18"/>
  <c r="EY18"/>
  <c r="CX18"/>
  <c r="EV18"/>
  <c r="CV18"/>
  <c r="ET18"/>
  <c r="CT18"/>
  <c r="ER18"/>
  <c r="CR18"/>
  <c r="EP18"/>
  <c r="CP18"/>
  <c r="EN18"/>
  <c r="CN18"/>
  <c r="EL18"/>
  <c r="CL18"/>
  <c r="EJ18"/>
  <c r="CJ18"/>
  <c r="EH18"/>
  <c r="CH18"/>
  <c r="EF18"/>
  <c r="CF18"/>
  <c r="ED18"/>
  <c r="CD18"/>
  <c r="EB18"/>
  <c r="CB18"/>
  <c r="DZ18"/>
  <c r="BZ18"/>
  <c r="DX18"/>
  <c r="BX18"/>
  <c r="DV18"/>
  <c r="BV18"/>
  <c r="DT18"/>
  <c r="BT18"/>
  <c r="DR18"/>
  <c r="BR18"/>
  <c r="DP18"/>
  <c r="BP18"/>
  <c r="DN18"/>
  <c r="BN18"/>
  <c r="DL18"/>
  <c r="BL18"/>
  <c r="DJ18"/>
  <c r="BJ18"/>
  <c r="DH18"/>
  <c r="BH18"/>
  <c r="DF18"/>
  <c r="BF18"/>
  <c r="DD18"/>
  <c r="BD18"/>
  <c r="DB18"/>
  <c r="FF17"/>
  <c r="FE17"/>
  <c r="FB17"/>
  <c r="FA17"/>
  <c r="EX17"/>
  <c r="CX17"/>
  <c r="EV17"/>
  <c r="CV17"/>
  <c r="ET17"/>
  <c r="CT17"/>
  <c r="ER17"/>
  <c r="CR17"/>
  <c r="EP17"/>
  <c r="CP17"/>
  <c r="EN17"/>
  <c r="CN17"/>
  <c r="EL17"/>
  <c r="CL17"/>
  <c r="EJ17"/>
  <c r="CJ17"/>
  <c r="EH17"/>
  <c r="CH17"/>
  <c r="EF17"/>
  <c r="CF17"/>
  <c r="ED17"/>
  <c r="CD17"/>
  <c r="EB17"/>
  <c r="CB17"/>
  <c r="DZ17"/>
  <c r="BZ17"/>
  <c r="DX17"/>
  <c r="BX17"/>
  <c r="DV17"/>
  <c r="BV17"/>
  <c r="DT17"/>
  <c r="BT17"/>
  <c r="DR17"/>
  <c r="BR17"/>
  <c r="DP17"/>
  <c r="BP17"/>
  <c r="DN17"/>
  <c r="BN17"/>
  <c r="DL17"/>
  <c r="BL17"/>
  <c r="DJ17"/>
  <c r="BJ17"/>
  <c r="DH17"/>
  <c r="BH17"/>
  <c r="DF17"/>
  <c r="BF17"/>
  <c r="DD17"/>
  <c r="DB17"/>
  <c r="BB17"/>
  <c r="CZ17"/>
  <c r="FC16"/>
  <c r="FB16"/>
  <c r="EY16"/>
  <c r="EX16"/>
  <c r="CX16"/>
  <c r="EV16"/>
  <c r="CV16"/>
  <c r="ET16"/>
  <c r="CT16"/>
  <c r="ER16"/>
  <c r="CR16"/>
  <c r="EP16"/>
  <c r="CP16"/>
  <c r="EN16"/>
  <c r="CN16"/>
  <c r="EL16"/>
  <c r="CL16"/>
  <c r="EJ16"/>
  <c r="CJ16"/>
  <c r="EH16"/>
  <c r="CH16"/>
  <c r="EF16"/>
  <c r="CF16"/>
  <c r="ED16"/>
  <c r="CD16"/>
  <c r="EB16"/>
  <c r="CB16"/>
  <c r="DZ16"/>
  <c r="BZ16"/>
  <c r="DX16"/>
  <c r="BX16"/>
  <c r="DV16"/>
  <c r="BV16"/>
  <c r="DT16"/>
  <c r="BT16"/>
  <c r="DR16"/>
  <c r="BR16"/>
  <c r="DP16"/>
  <c r="BP16"/>
  <c r="DN16"/>
  <c r="BN16"/>
  <c r="DL16"/>
  <c r="BL16"/>
  <c r="DJ16"/>
  <c r="BJ16"/>
  <c r="DH16"/>
  <c r="BH16"/>
  <c r="DF16"/>
  <c r="BF16"/>
  <c r="DD16"/>
  <c r="BD16"/>
  <c r="DB16"/>
  <c r="BB16"/>
  <c r="B16"/>
  <c r="CZ16"/>
  <c r="FF15"/>
  <c r="FE15"/>
  <c r="FC15"/>
  <c r="FB15"/>
  <c r="FA15"/>
  <c r="EY15"/>
  <c r="EX15"/>
  <c r="CX15"/>
  <c r="EV15"/>
  <c r="CV15"/>
  <c r="ET15"/>
  <c r="CT15"/>
  <c r="ER15"/>
  <c r="CR15"/>
  <c r="EP15"/>
  <c r="CP15"/>
  <c r="EN15"/>
  <c r="CN15"/>
  <c r="EL15"/>
  <c r="CL15"/>
  <c r="EJ15"/>
  <c r="CJ15"/>
  <c r="EH15"/>
  <c r="CH15"/>
  <c r="EF15"/>
  <c r="CF15"/>
  <c r="ED15"/>
  <c r="CD15"/>
  <c r="EB15"/>
  <c r="CB15"/>
  <c r="DZ15"/>
  <c r="BZ15"/>
  <c r="DX15"/>
  <c r="BX15"/>
  <c r="DV15"/>
  <c r="BV15"/>
  <c r="DT15"/>
  <c r="BT15"/>
  <c r="DR15"/>
  <c r="BR15"/>
  <c r="DP15"/>
  <c r="BP15"/>
  <c r="DN15"/>
  <c r="BN15"/>
  <c r="DL15"/>
  <c r="BL15"/>
  <c r="DJ15"/>
  <c r="BJ15"/>
  <c r="DH15"/>
  <c r="BH15"/>
  <c r="DF15"/>
  <c r="BF15"/>
  <c r="DD15"/>
  <c r="DB15"/>
  <c r="BB15"/>
  <c r="B15"/>
  <c r="CZ15"/>
  <c r="FF14"/>
  <c r="FE14"/>
  <c r="FC14"/>
  <c r="FB14"/>
  <c r="FA14"/>
  <c r="EY14"/>
  <c r="EX14"/>
  <c r="CX14"/>
  <c r="EV14"/>
  <c r="CV14"/>
  <c r="ET14"/>
  <c r="CT14"/>
  <c r="ER14"/>
  <c r="CR14"/>
  <c r="EP14"/>
  <c r="CP14"/>
  <c r="EN14"/>
  <c r="CN14"/>
  <c r="EL14"/>
  <c r="CL14"/>
  <c r="EJ14"/>
  <c r="CJ14"/>
  <c r="EH14"/>
  <c r="CH14"/>
  <c r="EF14"/>
  <c r="CF14"/>
  <c r="ED14"/>
  <c r="CD14"/>
  <c r="EB14"/>
  <c r="CB14"/>
  <c r="DZ14"/>
  <c r="BZ14"/>
  <c r="DX14"/>
  <c r="BX14"/>
  <c r="DV14"/>
  <c r="BV14"/>
  <c r="DT14"/>
  <c r="BT14"/>
  <c r="DR14"/>
  <c r="BR14"/>
  <c r="DP14"/>
  <c r="BP14"/>
  <c r="DN14"/>
  <c r="BN14"/>
  <c r="DL14"/>
  <c r="BL14"/>
  <c r="DJ14"/>
  <c r="BJ14"/>
  <c r="DH14"/>
  <c r="BH14"/>
  <c r="DF14"/>
  <c r="BF14"/>
  <c r="DD14"/>
  <c r="BD14"/>
  <c r="DB14"/>
  <c r="BB14"/>
  <c r="B14"/>
  <c r="CZ14"/>
  <c r="FF13"/>
  <c r="FE13"/>
  <c r="FC13"/>
  <c r="FB13"/>
  <c r="FA13"/>
  <c r="EY13"/>
  <c r="EX13"/>
  <c r="CX13"/>
  <c r="EV13"/>
  <c r="CV13"/>
  <c r="ET13"/>
  <c r="CT13"/>
  <c r="ER13"/>
  <c r="CR13"/>
  <c r="EP13"/>
  <c r="CP13"/>
  <c r="EN13"/>
  <c r="CN13"/>
  <c r="EL13"/>
  <c r="CL13"/>
  <c r="EJ13"/>
  <c r="CJ13"/>
  <c r="EH13"/>
  <c r="CH13"/>
  <c r="EF13"/>
  <c r="CF13"/>
  <c r="ED13"/>
  <c r="CD13"/>
  <c r="EB13"/>
  <c r="CB13"/>
  <c r="DZ13"/>
  <c r="BZ13"/>
  <c r="DX13"/>
  <c r="BX13"/>
  <c r="DV13"/>
  <c r="BV13"/>
  <c r="DT13"/>
  <c r="BT13"/>
  <c r="DR13"/>
  <c r="BR13"/>
  <c r="DP13"/>
  <c r="BP13"/>
  <c r="DN13"/>
  <c r="BN13"/>
  <c r="DL13"/>
  <c r="BL13"/>
  <c r="DJ13"/>
  <c r="BJ13"/>
  <c r="DH13"/>
  <c r="BH13"/>
  <c r="DF13"/>
  <c r="BF13"/>
  <c r="DD13"/>
  <c r="DB13"/>
  <c r="BB13"/>
  <c r="B13"/>
  <c r="CZ13"/>
  <c r="FF12"/>
  <c r="FE12"/>
  <c r="FC12"/>
  <c r="FB12"/>
  <c r="FA12"/>
  <c r="EY12"/>
  <c r="EX12"/>
  <c r="CX12"/>
  <c r="EV12"/>
  <c r="CV12"/>
  <c r="ET12"/>
  <c r="CT12"/>
  <c r="ER12"/>
  <c r="CR12"/>
  <c r="EP12"/>
  <c r="CP12"/>
  <c r="EN12"/>
  <c r="CN12"/>
  <c r="EL12"/>
  <c r="CL12"/>
  <c r="EJ12"/>
  <c r="CJ12"/>
  <c r="EH12"/>
  <c r="CH12"/>
  <c r="EF12"/>
  <c r="CF12"/>
  <c r="ED12"/>
  <c r="CD12"/>
  <c r="EB12"/>
  <c r="CB12"/>
  <c r="DZ12"/>
  <c r="BZ12"/>
  <c r="DX12"/>
  <c r="BX12"/>
  <c r="DV12"/>
  <c r="BV12"/>
  <c r="DT12"/>
  <c r="BT12"/>
  <c r="DR12"/>
  <c r="BR12"/>
  <c r="DP12"/>
  <c r="BP12"/>
  <c r="DN12"/>
  <c r="BN12"/>
  <c r="DL12"/>
  <c r="BL12"/>
  <c r="DJ12"/>
  <c r="BJ12"/>
  <c r="DH12"/>
  <c r="BH12"/>
  <c r="DF12"/>
  <c r="BF12"/>
  <c r="B12"/>
  <c r="CZ12"/>
  <c r="FF11"/>
  <c r="FE11"/>
  <c r="FC11"/>
  <c r="FB11"/>
  <c r="FA11"/>
  <c r="EY11"/>
  <c r="EX11"/>
  <c r="CX11"/>
  <c r="EV11"/>
  <c r="CV11"/>
  <c r="ET11"/>
  <c r="CT11"/>
  <c r="ER11"/>
  <c r="CR11"/>
  <c r="EP11"/>
  <c r="CP11"/>
  <c r="EN11"/>
  <c r="CN11"/>
  <c r="EL11"/>
  <c r="CL11"/>
  <c r="EJ11"/>
  <c r="CJ11"/>
  <c r="EH11"/>
  <c r="CH11"/>
  <c r="EF11"/>
  <c r="CF11"/>
  <c r="ED11"/>
  <c r="CD11"/>
  <c r="EB11"/>
  <c r="CB11"/>
  <c r="DZ11"/>
  <c r="BZ11"/>
  <c r="DX11"/>
  <c r="BX11"/>
  <c r="DV11"/>
  <c r="BV11"/>
  <c r="DT11"/>
  <c r="BT11"/>
  <c r="DR11"/>
  <c r="BR11"/>
  <c r="DP11"/>
  <c r="BP11"/>
  <c r="DN11"/>
  <c r="BN11"/>
  <c r="DL11"/>
  <c r="BL11"/>
  <c r="DJ11"/>
  <c r="BJ11"/>
  <c r="DH11"/>
  <c r="BH11"/>
  <c r="DF11"/>
  <c r="BF11"/>
  <c r="DD11"/>
  <c r="BD11"/>
  <c r="DB11"/>
  <c r="BB11"/>
  <c r="B11"/>
  <c r="CZ11"/>
  <c r="FF10"/>
  <c r="FE10"/>
  <c r="FC10"/>
  <c r="FB10"/>
  <c r="FA10"/>
  <c r="EY10"/>
  <c r="EX10"/>
  <c r="CX10"/>
  <c r="EV10"/>
  <c r="CV10"/>
  <c r="ET10"/>
  <c r="CT10"/>
  <c r="ER10"/>
  <c r="CR10"/>
  <c r="EP10"/>
  <c r="CP10"/>
  <c r="EN10"/>
  <c r="CN10"/>
  <c r="EL10"/>
  <c r="CL10"/>
  <c r="EJ10"/>
  <c r="CJ10"/>
  <c r="EH10"/>
  <c r="CH10"/>
  <c r="EF10"/>
  <c r="CF10"/>
  <c r="ED10"/>
  <c r="CD10"/>
  <c r="EB10"/>
  <c r="CB10"/>
  <c r="DZ10"/>
  <c r="BZ10"/>
  <c r="DX10"/>
  <c r="BX10"/>
  <c r="DV10"/>
  <c r="BV10"/>
  <c r="DT10"/>
  <c r="BT10"/>
  <c r="DR10"/>
  <c r="BR10"/>
  <c r="DP10"/>
  <c r="BP10"/>
  <c r="DN10"/>
  <c r="BN10"/>
  <c r="DL10"/>
  <c r="BL10"/>
  <c r="DJ10"/>
  <c r="BJ10"/>
  <c r="DH10"/>
  <c r="BH10"/>
  <c r="DF10"/>
  <c r="BF10"/>
  <c r="DD10"/>
  <c r="BD10"/>
  <c r="DB10"/>
  <c r="BB10"/>
  <c r="B10"/>
  <c r="CZ10"/>
  <c r="FG9"/>
  <c r="FE9"/>
  <c r="FC9"/>
  <c r="FB9"/>
  <c r="FA9"/>
  <c r="EY9"/>
  <c r="EX9"/>
  <c r="CX9"/>
  <c r="EV9"/>
  <c r="CV9"/>
  <c r="ET9"/>
  <c r="CT9"/>
  <c r="ER9"/>
  <c r="CR9"/>
  <c r="EP9"/>
  <c r="CP9"/>
  <c r="EN9"/>
  <c r="CN9"/>
  <c r="EL9"/>
  <c r="CL9"/>
  <c r="EJ9"/>
  <c r="CJ9"/>
  <c r="EH9"/>
  <c r="CH9"/>
  <c r="EF9"/>
  <c r="CF9"/>
  <c r="ED9"/>
  <c r="CD9"/>
  <c r="EB9"/>
  <c r="CB9"/>
  <c r="DZ9"/>
  <c r="BZ9"/>
  <c r="DX9"/>
  <c r="BX9"/>
  <c r="DV9"/>
  <c r="BV9"/>
  <c r="DT9"/>
  <c r="BT9"/>
  <c r="DR9"/>
  <c r="BR9"/>
  <c r="DP9"/>
  <c r="BP9"/>
  <c r="DN9"/>
  <c r="BN9"/>
  <c r="DL9"/>
  <c r="BL9"/>
  <c r="DJ9"/>
  <c r="BJ9"/>
  <c r="DH9"/>
  <c r="BH9"/>
  <c r="DF9"/>
  <c r="BF9"/>
  <c r="DD9"/>
  <c r="BD9"/>
  <c r="DB9"/>
  <c r="BB9"/>
  <c r="B9"/>
  <c r="CZ9"/>
  <c r="FG8"/>
  <c r="FE8"/>
  <c r="FC8"/>
  <c r="FB8"/>
  <c r="FA8"/>
  <c r="EY8"/>
  <c r="EX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C8"/>
  <c r="DB8"/>
  <c r="DA8"/>
  <c r="B8"/>
  <c r="CZ8"/>
  <c r="FG7"/>
  <c r="FE7"/>
  <c r="FC7"/>
  <c r="FB7"/>
  <c r="FA7"/>
  <c r="EY7"/>
  <c r="EX7"/>
  <c r="CX7"/>
  <c r="EV7"/>
  <c r="CV7"/>
  <c r="ET7"/>
  <c r="CT7"/>
  <c r="ER7"/>
  <c r="CR7"/>
  <c r="EP7"/>
  <c r="CP7"/>
  <c r="EN7"/>
  <c r="CN7"/>
  <c r="EL7"/>
  <c r="CL7"/>
  <c r="EJ7"/>
  <c r="CJ7"/>
  <c r="EH7"/>
  <c r="CH7"/>
  <c r="EF7"/>
  <c r="CF7"/>
  <c r="ED7"/>
  <c r="CD7"/>
  <c r="EB7"/>
  <c r="CB7"/>
  <c r="DZ7"/>
  <c r="BZ7"/>
  <c r="DX7"/>
  <c r="BX7"/>
  <c r="DV7"/>
  <c r="BV7"/>
  <c r="DT7"/>
  <c r="BT7"/>
  <c r="DR7"/>
  <c r="BR7"/>
  <c r="DP7"/>
  <c r="BP7"/>
  <c r="DN7"/>
  <c r="BN7"/>
  <c r="DL7"/>
  <c r="BL7"/>
  <c r="DJ7"/>
  <c r="BJ7"/>
  <c r="DH7"/>
  <c r="BH7"/>
  <c r="DF7"/>
  <c r="BF7"/>
  <c r="DD7"/>
  <c r="BD7"/>
  <c r="DB7"/>
  <c r="BB7"/>
  <c r="B7"/>
  <c r="CZ7"/>
  <c r="FG6"/>
  <c r="FE6"/>
  <c r="FC6"/>
  <c r="FB6"/>
  <c r="FA6"/>
  <c r="EY6"/>
  <c r="EX6"/>
  <c r="CX6"/>
  <c r="EV6"/>
  <c r="CV6"/>
  <c r="ET6"/>
  <c r="CT6"/>
  <c r="ER6"/>
  <c r="CR6"/>
  <c r="EP6"/>
  <c r="CP6"/>
  <c r="EN6"/>
  <c r="CN6"/>
  <c r="EL6"/>
  <c r="CL6"/>
  <c r="EJ6"/>
  <c r="CJ6"/>
  <c r="EH6"/>
  <c r="CH6"/>
  <c r="EF6"/>
  <c r="CF6"/>
  <c r="ED6"/>
  <c r="CD6"/>
  <c r="EB6"/>
  <c r="CB6"/>
  <c r="DZ6"/>
  <c r="BZ6"/>
  <c r="DX6"/>
  <c r="BX6"/>
  <c r="DV6"/>
  <c r="BV6"/>
  <c r="DT6"/>
  <c r="BT6"/>
  <c r="DR6"/>
  <c r="BR6"/>
  <c r="DP6"/>
  <c r="BP6"/>
  <c r="DN6"/>
  <c r="BN6"/>
  <c r="DL6"/>
  <c r="BL6"/>
  <c r="DJ6"/>
  <c r="BJ6"/>
  <c r="DH6"/>
  <c r="BH6"/>
  <c r="DF6"/>
  <c r="BF6"/>
  <c r="DD6"/>
  <c r="BD6"/>
  <c r="DB6"/>
  <c r="BB6"/>
  <c r="B6"/>
  <c r="CZ6"/>
  <c r="FG5"/>
  <c r="FE5"/>
  <c r="FC5"/>
  <c r="FB5"/>
  <c r="FA5"/>
  <c r="EY5"/>
  <c r="EX5"/>
  <c r="CX5"/>
  <c r="EV5"/>
  <c r="CV5"/>
  <c r="ET5"/>
  <c r="CT5"/>
  <c r="ER5"/>
  <c r="CR5"/>
  <c r="EP5"/>
  <c r="CP5"/>
  <c r="EN5"/>
  <c r="CN5"/>
  <c r="EL5"/>
  <c r="CL5"/>
  <c r="EJ5"/>
  <c r="CJ5"/>
  <c r="EH5"/>
  <c r="CH5"/>
  <c r="EF5"/>
  <c r="CF5"/>
  <c r="ED5"/>
  <c r="CD5"/>
  <c r="EB5"/>
  <c r="CB5"/>
  <c r="DZ5"/>
  <c r="BZ5"/>
  <c r="DX5"/>
  <c r="BX5"/>
  <c r="DV5"/>
  <c r="BV5"/>
  <c r="DT5"/>
  <c r="BT5"/>
  <c r="DR5"/>
  <c r="BR5"/>
  <c r="DP5"/>
  <c r="BP5"/>
  <c r="DN5"/>
  <c r="BN5"/>
  <c r="DL5"/>
  <c r="BL5"/>
  <c r="DJ5"/>
  <c r="BJ5"/>
  <c r="DH5"/>
  <c r="BH5"/>
  <c r="DF5"/>
  <c r="BF5"/>
  <c r="DD5"/>
  <c r="BD5"/>
  <c r="DB5"/>
  <c r="BB5"/>
  <c r="B5"/>
  <c r="CZ5"/>
  <c r="FG4"/>
  <c r="FE4"/>
  <c r="FC4"/>
  <c r="FB4"/>
  <c r="FA4"/>
  <c r="EY4"/>
  <c r="EX4"/>
  <c r="CX4"/>
  <c r="EV4"/>
  <c r="CV4"/>
  <c r="ET4"/>
  <c r="CT4"/>
  <c r="ER4"/>
  <c r="CR4"/>
  <c r="EP4"/>
  <c r="CP4"/>
  <c r="EN4"/>
  <c r="CN4"/>
  <c r="EL4"/>
  <c r="CL4"/>
  <c r="EJ4"/>
  <c r="CJ4"/>
  <c r="EH4"/>
  <c r="CH4"/>
  <c r="EF4"/>
  <c r="CF4"/>
  <c r="ED4"/>
  <c r="CD4"/>
  <c r="EB4"/>
  <c r="CB4"/>
  <c r="DZ4"/>
  <c r="BZ4"/>
  <c r="DX4"/>
  <c r="BX4"/>
  <c r="DV4"/>
  <c r="BV4"/>
  <c r="DT4"/>
  <c r="BT4"/>
  <c r="DR4"/>
  <c r="BR4"/>
  <c r="DP4"/>
  <c r="BP4"/>
  <c r="DN4"/>
  <c r="BN4"/>
  <c r="DL4"/>
  <c r="BL4"/>
  <c r="DJ4"/>
  <c r="BJ4"/>
  <c r="DH4"/>
  <c r="BH4"/>
  <c r="DF4"/>
  <c r="BF4"/>
  <c r="DD4"/>
  <c r="BD4"/>
  <c r="DB4"/>
  <c r="B4"/>
  <c r="CZ4"/>
  <c r="FG3"/>
  <c r="FE3"/>
  <c r="FD3"/>
  <c r="FC3"/>
  <c r="FA3"/>
  <c r="EZ3"/>
  <c r="EY3"/>
  <c r="CX3"/>
  <c r="EV3"/>
  <c r="CV3"/>
  <c r="ET3"/>
  <c r="CT3"/>
  <c r="ER3"/>
  <c r="CR3"/>
  <c r="EP3"/>
  <c r="CP3"/>
  <c r="EN3"/>
  <c r="CN3"/>
  <c r="EL3"/>
  <c r="CL3"/>
  <c r="EJ3"/>
  <c r="CJ3"/>
  <c r="EH3"/>
  <c r="CH3"/>
  <c r="EF3"/>
  <c r="CF3"/>
  <c r="ED3"/>
  <c r="CD3"/>
  <c r="EB3"/>
  <c r="CB3"/>
  <c r="DZ3"/>
  <c r="BZ3"/>
  <c r="DX3"/>
  <c r="BX3"/>
  <c r="DV3"/>
  <c r="BV3"/>
  <c r="DT3"/>
  <c r="BT3"/>
  <c r="DR3"/>
  <c r="BR3"/>
  <c r="DP3"/>
  <c r="BP3"/>
  <c r="DN3"/>
  <c r="BN3"/>
  <c r="DL3"/>
  <c r="BL3"/>
  <c r="DJ3"/>
  <c r="BJ3"/>
  <c r="DH3"/>
  <c r="BH3"/>
  <c r="DF3"/>
  <c r="BF3"/>
  <c r="BD3"/>
  <c r="DB3"/>
  <c r="BB3"/>
  <c r="CZ3"/>
  <c r="A230" i="15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29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157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100"/>
  <c r="A101"/>
  <c r="A102"/>
  <c r="A84"/>
  <c r="A85"/>
  <c r="A86"/>
  <c r="A87"/>
  <c r="A88"/>
  <c r="A89"/>
  <c r="A90"/>
  <c r="A91"/>
  <c r="A92"/>
  <c r="A93"/>
  <c r="A94"/>
  <c r="A95"/>
  <c r="A98"/>
  <c r="A99"/>
  <c r="A83"/>
  <c r="A11"/>
  <c r="A12"/>
  <c r="A13"/>
  <c r="A15"/>
  <c r="A16"/>
  <c r="A17"/>
  <c r="A18"/>
  <c r="A20"/>
  <c r="A21"/>
  <c r="A22"/>
  <c r="A23"/>
  <c r="A24"/>
  <c r="A25"/>
  <c r="A26"/>
  <c r="A27"/>
  <c r="A28"/>
  <c r="A29"/>
  <c r="A30"/>
  <c r="A31"/>
  <c r="A32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E19" i="11"/>
  <c r="CU3" i="16"/>
  <c r="CW3"/>
  <c r="CB8"/>
  <c r="EA8"/>
  <c r="CD8"/>
  <c r="EC8"/>
  <c r="CF8"/>
  <c r="EE8"/>
  <c r="CH8"/>
  <c r="EG8"/>
  <c r="CJ8"/>
  <c r="EI8"/>
  <c r="CL8"/>
  <c r="EK8"/>
  <c r="CN8"/>
  <c r="EM8"/>
  <c r="CP8"/>
  <c r="EO8"/>
  <c r="CR8"/>
  <c r="EQ8"/>
  <c r="CT8"/>
  <c r="ES8"/>
  <c r="CV8"/>
  <c r="EU8"/>
  <c r="CX8"/>
  <c r="EW8"/>
  <c r="BA3"/>
  <c r="BC3"/>
  <c r="BG3"/>
  <c r="BI3"/>
  <c r="BK3"/>
  <c r="BM3"/>
  <c r="BO3"/>
  <c r="BQ3"/>
  <c r="BS3"/>
  <c r="BU3"/>
  <c r="BW3"/>
  <c r="BY3"/>
  <c r="CA3"/>
  <c r="CC3"/>
  <c r="CE3"/>
  <c r="CG3"/>
  <c r="CI3"/>
  <c r="CK3"/>
  <c r="CM3"/>
  <c r="CO3"/>
  <c r="CQ3"/>
  <c r="CS3"/>
  <c r="DA3"/>
  <c r="DC3"/>
  <c r="DE3"/>
  <c r="DG3"/>
  <c r="DI3"/>
  <c r="DK3"/>
  <c r="DM3"/>
  <c r="DO3"/>
  <c r="DQ3"/>
  <c r="DS3"/>
  <c r="DU3"/>
  <c r="DW3"/>
  <c r="DY3"/>
  <c r="EA3"/>
  <c r="EC3"/>
  <c r="EE3"/>
  <c r="EG3"/>
  <c r="EI3"/>
  <c r="EK3"/>
  <c r="EM3"/>
  <c r="EO3"/>
  <c r="EQ3"/>
  <c r="ES3"/>
  <c r="EU3"/>
  <c r="EW3"/>
  <c r="BC4"/>
  <c r="BE4"/>
  <c r="BG4"/>
  <c r="BI4"/>
  <c r="BK4"/>
  <c r="BM4"/>
  <c r="BO4"/>
  <c r="BQ4"/>
  <c r="BS4"/>
  <c r="BU4"/>
  <c r="BW4"/>
  <c r="BY4"/>
  <c r="CA4"/>
  <c r="CC4"/>
  <c r="CE4"/>
  <c r="CG4"/>
  <c r="CI4"/>
  <c r="CK4"/>
  <c r="CM4"/>
  <c r="CO4"/>
  <c r="CQ4"/>
  <c r="CS4"/>
  <c r="CU4"/>
  <c r="CW4"/>
  <c r="DA4"/>
  <c r="DC4"/>
  <c r="DE4"/>
  <c r="DG4"/>
  <c r="DI4"/>
  <c r="DK4"/>
  <c r="DM4"/>
  <c r="DO4"/>
  <c r="DQ4"/>
  <c r="DS4"/>
  <c r="DU4"/>
  <c r="DW4"/>
  <c r="DY4"/>
  <c r="EA4"/>
  <c r="EC4"/>
  <c r="EE4"/>
  <c r="EG4"/>
  <c r="EI4"/>
  <c r="EK4"/>
  <c r="EM4"/>
  <c r="EO4"/>
  <c r="EQ4"/>
  <c r="ES4"/>
  <c r="EU4"/>
  <c r="EW4"/>
  <c r="BA5"/>
  <c r="BC5"/>
  <c r="BE5"/>
  <c r="BG5"/>
  <c r="BI5"/>
  <c r="BK5"/>
  <c r="BM5"/>
  <c r="BO5"/>
  <c r="BQ5"/>
  <c r="BS5"/>
  <c r="BU5"/>
  <c r="BW5"/>
  <c r="BY5"/>
  <c r="CA5"/>
  <c r="CC5"/>
  <c r="CE5"/>
  <c r="CG5"/>
  <c r="CI5"/>
  <c r="CK5"/>
  <c r="CM5"/>
  <c r="CO5"/>
  <c r="CQ5"/>
  <c r="CS5"/>
  <c r="CU5"/>
  <c r="CW5"/>
  <c r="DA5"/>
  <c r="DC5"/>
  <c r="DE5"/>
  <c r="DG5"/>
  <c r="DI5"/>
  <c r="DK5"/>
  <c r="DM5"/>
  <c r="DO5"/>
  <c r="DQ5"/>
  <c r="DS5"/>
  <c r="DU5"/>
  <c r="DW5"/>
  <c r="DY5"/>
  <c r="EA5"/>
  <c r="EC5"/>
  <c r="EE5"/>
  <c r="EG5"/>
  <c r="EI5"/>
  <c r="EK5"/>
  <c r="EM5"/>
  <c r="EO5"/>
  <c r="EQ5"/>
  <c r="ES5"/>
  <c r="EU5"/>
  <c r="EW5"/>
  <c r="BA6"/>
  <c r="BC6"/>
  <c r="BE6"/>
  <c r="BG6"/>
  <c r="BI6"/>
  <c r="BK6"/>
  <c r="BM6"/>
  <c r="BO6"/>
  <c r="BQ6"/>
  <c r="BS6"/>
  <c r="BU6"/>
  <c r="BY6"/>
  <c r="CA6"/>
  <c r="CC6"/>
  <c r="CE6"/>
  <c r="CG6"/>
  <c r="CI6"/>
  <c r="CK6"/>
  <c r="CM6"/>
  <c r="CO6"/>
  <c r="CQ6"/>
  <c r="CS6"/>
  <c r="CU6"/>
  <c r="CW6"/>
  <c r="DA6"/>
  <c r="DC6"/>
  <c r="DE6"/>
  <c r="DG6"/>
  <c r="DI6"/>
  <c r="DK6"/>
  <c r="DM6"/>
  <c r="DO6"/>
  <c r="DQ6"/>
  <c r="DS6"/>
  <c r="DU6"/>
  <c r="DW6"/>
  <c r="DY6"/>
  <c r="EA6"/>
  <c r="EC6"/>
  <c r="EE6"/>
  <c r="EG6"/>
  <c r="EI6"/>
  <c r="EK6"/>
  <c r="EM6"/>
  <c r="EO6"/>
  <c r="EQ6"/>
  <c r="ES6"/>
  <c r="EU6"/>
  <c r="EW6"/>
  <c r="BA7"/>
  <c r="BC7"/>
  <c r="BE7"/>
  <c r="BG7"/>
  <c r="BI7"/>
  <c r="BK7"/>
  <c r="BM7"/>
  <c r="BO7"/>
  <c r="BQ7"/>
  <c r="BS7"/>
  <c r="BU7"/>
  <c r="BW7"/>
  <c r="BY7"/>
  <c r="CA7"/>
  <c r="CC7"/>
  <c r="CE7"/>
  <c r="CG7"/>
  <c r="CI7"/>
  <c r="CK7"/>
  <c r="CM7"/>
  <c r="CO7"/>
  <c r="CQ7"/>
  <c r="CS7"/>
  <c r="CU7"/>
  <c r="CW7"/>
  <c r="DA7"/>
  <c r="DC7"/>
  <c r="DE7"/>
  <c r="DG7"/>
  <c r="DI7"/>
  <c r="DK7"/>
  <c r="DM7"/>
  <c r="DO7"/>
  <c r="DQ7"/>
  <c r="DS7"/>
  <c r="DU7"/>
  <c r="DW7"/>
  <c r="DY7"/>
  <c r="EA7"/>
  <c r="EC7"/>
  <c r="EE7"/>
  <c r="EG7"/>
  <c r="EI7"/>
  <c r="EK7"/>
  <c r="EM7"/>
  <c r="EO7"/>
  <c r="EQ7"/>
  <c r="ES7"/>
  <c r="EU7"/>
  <c r="EW7"/>
  <c r="BC8"/>
  <c r="BG8"/>
  <c r="BI8"/>
  <c r="BK8"/>
  <c r="BM8"/>
  <c r="BO8"/>
  <c r="BQ8"/>
  <c r="BS8"/>
  <c r="BU8"/>
  <c r="BW8"/>
  <c r="BY8"/>
  <c r="CA8"/>
  <c r="EB8"/>
  <c r="CC8"/>
  <c r="ED8"/>
  <c r="CE8"/>
  <c r="EF8"/>
  <c r="CG8"/>
  <c r="EH8"/>
  <c r="CI8"/>
  <c r="EJ8"/>
  <c r="CK8"/>
  <c r="EL8"/>
  <c r="CM8"/>
  <c r="EN8"/>
  <c r="CO8"/>
  <c r="EP8"/>
  <c r="CQ8"/>
  <c r="ER8"/>
  <c r="CS8"/>
  <c r="ET8"/>
  <c r="CU8"/>
  <c r="EV8"/>
  <c r="CW8"/>
  <c r="BB8"/>
  <c r="BD8"/>
  <c r="BF8"/>
  <c r="BH8"/>
  <c r="BJ8"/>
  <c r="BL8"/>
  <c r="BN8"/>
  <c r="BP8"/>
  <c r="BR8"/>
  <c r="BT8"/>
  <c r="BV8"/>
  <c r="BX8"/>
  <c r="BZ8"/>
  <c r="BX28"/>
  <c r="DW28"/>
  <c r="BZ28"/>
  <c r="DY28"/>
  <c r="CB28"/>
  <c r="EA28"/>
  <c r="CD28"/>
  <c r="EC28"/>
  <c r="CF28"/>
  <c r="EE28"/>
  <c r="CH28"/>
  <c r="EG28"/>
  <c r="CJ28"/>
  <c r="EI28"/>
  <c r="CL28"/>
  <c r="EK28"/>
  <c r="CN28"/>
  <c r="EM28"/>
  <c r="CP28"/>
  <c r="EO28"/>
  <c r="CR28"/>
  <c r="EQ28"/>
  <c r="CT28"/>
  <c r="ES28"/>
  <c r="CV28"/>
  <c r="EU28"/>
  <c r="CX28"/>
  <c r="EW28"/>
  <c r="BC9"/>
  <c r="BE9"/>
  <c r="BG9"/>
  <c r="BI9"/>
  <c r="BK9"/>
  <c r="BM9"/>
  <c r="BO9"/>
  <c r="BQ9"/>
  <c r="BS9"/>
  <c r="BU9"/>
  <c r="BW9"/>
  <c r="BY9"/>
  <c r="CA9"/>
  <c r="CC9"/>
  <c r="CE9"/>
  <c r="CG9"/>
  <c r="CI9"/>
  <c r="CK9"/>
  <c r="CM9"/>
  <c r="CO9"/>
  <c r="CQ9"/>
  <c r="CS9"/>
  <c r="CU9"/>
  <c r="CW9"/>
  <c r="DA9"/>
  <c r="DC9"/>
  <c r="DE9"/>
  <c r="DG9"/>
  <c r="DI9"/>
  <c r="DK9"/>
  <c r="DM9"/>
  <c r="DO9"/>
  <c r="DQ9"/>
  <c r="DS9"/>
  <c r="DU9"/>
  <c r="DW9"/>
  <c r="DY9"/>
  <c r="EA9"/>
  <c r="EC9"/>
  <c r="EE9"/>
  <c r="EG9"/>
  <c r="EI9"/>
  <c r="EK9"/>
  <c r="EM9"/>
  <c r="EO9"/>
  <c r="EQ9"/>
  <c r="ES9"/>
  <c r="EU9"/>
  <c r="EW9"/>
  <c r="BC10"/>
  <c r="BE10"/>
  <c r="BG10"/>
  <c r="BI10"/>
  <c r="BK10"/>
  <c r="BM10"/>
  <c r="BO10"/>
  <c r="BQ10"/>
  <c r="BS10"/>
  <c r="BU10"/>
  <c r="BW10"/>
  <c r="BY10"/>
  <c r="CA10"/>
  <c r="CC10"/>
  <c r="CE10"/>
  <c r="CG10"/>
  <c r="CI10"/>
  <c r="CK10"/>
  <c r="CM10"/>
  <c r="CO10"/>
  <c r="CQ10"/>
  <c r="CS10"/>
  <c r="CU10"/>
  <c r="CW10"/>
  <c r="DA10"/>
  <c r="DC10"/>
  <c r="DE10"/>
  <c r="DG10"/>
  <c r="DI10"/>
  <c r="DK10"/>
  <c r="DM10"/>
  <c r="DO10"/>
  <c r="DQ10"/>
  <c r="DS10"/>
  <c r="DU10"/>
  <c r="DW10"/>
  <c r="DY10"/>
  <c r="EA10"/>
  <c r="EC10"/>
  <c r="EE10"/>
  <c r="EG10"/>
  <c r="EI10"/>
  <c r="EK10"/>
  <c r="EM10"/>
  <c r="EO10"/>
  <c r="EQ10"/>
  <c r="ES10"/>
  <c r="EU10"/>
  <c r="EW10"/>
  <c r="BC11"/>
  <c r="BE11"/>
  <c r="BG11"/>
  <c r="BI11"/>
  <c r="BK11"/>
  <c r="BM11"/>
  <c r="BO11"/>
  <c r="BQ11"/>
  <c r="BS11"/>
  <c r="BU11"/>
  <c r="BW11"/>
  <c r="BY11"/>
  <c r="CA11"/>
  <c r="CC11"/>
  <c r="CE11"/>
  <c r="CG11"/>
  <c r="CI11"/>
  <c r="CK11"/>
  <c r="CM11"/>
  <c r="CO11"/>
  <c r="CQ11"/>
  <c r="CS11"/>
  <c r="CU11"/>
  <c r="CW11"/>
  <c r="DA11"/>
  <c r="DC11"/>
  <c r="DE11"/>
  <c r="DG11"/>
  <c r="DI11"/>
  <c r="DK11"/>
  <c r="DM11"/>
  <c r="DO11"/>
  <c r="DQ11"/>
  <c r="DS11"/>
  <c r="DU11"/>
  <c r="DW11"/>
  <c r="DY11"/>
  <c r="EA11"/>
  <c r="EC11"/>
  <c r="EE11"/>
  <c r="EG11"/>
  <c r="EI11"/>
  <c r="EK11"/>
  <c r="EM11"/>
  <c r="EO11"/>
  <c r="EQ11"/>
  <c r="ES11"/>
  <c r="EU11"/>
  <c r="EW11"/>
  <c r="BG12"/>
  <c r="BI12"/>
  <c r="BK12"/>
  <c r="BM12"/>
  <c r="BO12"/>
  <c r="BQ12"/>
  <c r="BS12"/>
  <c r="BU12"/>
  <c r="BW12"/>
  <c r="BY12"/>
  <c r="CA12"/>
  <c r="CC12"/>
  <c r="CE12"/>
  <c r="CG12"/>
  <c r="CI12"/>
  <c r="CK12"/>
  <c r="CM12"/>
  <c r="CO12"/>
  <c r="CQ12"/>
  <c r="CS12"/>
  <c r="CU12"/>
  <c r="CW12"/>
  <c r="DE12"/>
  <c r="DG12"/>
  <c r="DI12"/>
  <c r="DK12"/>
  <c r="DM12"/>
  <c r="DO12"/>
  <c r="DQ12"/>
  <c r="DS12"/>
  <c r="DU12"/>
  <c r="DW12"/>
  <c r="DY12"/>
  <c r="EA12"/>
  <c r="EC12"/>
  <c r="EE12"/>
  <c r="EG12"/>
  <c r="EI12"/>
  <c r="EK12"/>
  <c r="EM12"/>
  <c r="EO12"/>
  <c r="EQ12"/>
  <c r="ES12"/>
  <c r="EU12"/>
  <c r="EW12"/>
  <c r="BC13"/>
  <c r="BE13"/>
  <c r="BG13"/>
  <c r="BI13"/>
  <c r="BK13"/>
  <c r="BM13"/>
  <c r="BO13"/>
  <c r="BQ13"/>
  <c r="BS13"/>
  <c r="BU13"/>
  <c r="BW13"/>
  <c r="BY13"/>
  <c r="CA13"/>
  <c r="CC13"/>
  <c r="CE13"/>
  <c r="CG13"/>
  <c r="CI13"/>
  <c r="CK13"/>
  <c r="CM13"/>
  <c r="CO13"/>
  <c r="CQ13"/>
  <c r="CS13"/>
  <c r="CU13"/>
  <c r="CW13"/>
  <c r="DA13"/>
  <c r="DE13"/>
  <c r="DG13"/>
  <c r="DI13"/>
  <c r="DK13"/>
  <c r="DM13"/>
  <c r="DO13"/>
  <c r="DQ13"/>
  <c r="DS13"/>
  <c r="DU13"/>
  <c r="DW13"/>
  <c r="DY13"/>
  <c r="EA13"/>
  <c r="EC13"/>
  <c r="EE13"/>
  <c r="EG13"/>
  <c r="EI13"/>
  <c r="EK13"/>
  <c r="EM13"/>
  <c r="EO13"/>
  <c r="EQ13"/>
  <c r="ES13"/>
  <c r="EU13"/>
  <c r="EW13"/>
  <c r="BA14"/>
  <c r="BC14"/>
  <c r="BE14"/>
  <c r="BG14"/>
  <c r="BI14"/>
  <c r="BK14"/>
  <c r="BM14"/>
  <c r="BO14"/>
  <c r="BQ14"/>
  <c r="BS14"/>
  <c r="BU14"/>
  <c r="BW14"/>
  <c r="BY14"/>
  <c r="CA14"/>
  <c r="CC14"/>
  <c r="CE14"/>
  <c r="CG14"/>
  <c r="CI14"/>
  <c r="CK14"/>
  <c r="CM14"/>
  <c r="CO14"/>
  <c r="CQ14"/>
  <c r="CS14"/>
  <c r="CU14"/>
  <c r="CW14"/>
  <c r="DA14"/>
  <c r="DC14"/>
  <c r="DE14"/>
  <c r="DG14"/>
  <c r="DI14"/>
  <c r="DK14"/>
  <c r="DM14"/>
  <c r="DO14"/>
  <c r="DQ14"/>
  <c r="DS14"/>
  <c r="DU14"/>
  <c r="DW14"/>
  <c r="DY14"/>
  <c r="EA14"/>
  <c r="EC14"/>
  <c r="EE14"/>
  <c r="EG14"/>
  <c r="EI14"/>
  <c r="EK14"/>
  <c r="EM14"/>
  <c r="EO14"/>
  <c r="EQ14"/>
  <c r="ES14"/>
  <c r="EU14"/>
  <c r="EW14"/>
  <c r="BA15"/>
  <c r="BC15"/>
  <c r="BE15"/>
  <c r="BG15"/>
  <c r="BI15"/>
  <c r="BK15"/>
  <c r="BM15"/>
  <c r="BO15"/>
  <c r="BQ15"/>
  <c r="BS15"/>
  <c r="BU15"/>
  <c r="BW15"/>
  <c r="BY15"/>
  <c r="CA15"/>
  <c r="CC15"/>
  <c r="CE15"/>
  <c r="CG15"/>
  <c r="CI15"/>
  <c r="CK15"/>
  <c r="CM15"/>
  <c r="CO15"/>
  <c r="CQ15"/>
  <c r="CS15"/>
  <c r="CU15"/>
  <c r="CW15"/>
  <c r="DA15"/>
  <c r="DE15"/>
  <c r="DG15"/>
  <c r="DI15"/>
  <c r="DK15"/>
  <c r="DM15"/>
  <c r="DO15"/>
  <c r="DQ15"/>
  <c r="DS15"/>
  <c r="DU15"/>
  <c r="DW15"/>
  <c r="DY15"/>
  <c r="EA15"/>
  <c r="EC15"/>
  <c r="EE15"/>
  <c r="EG15"/>
  <c r="EI15"/>
  <c r="EK15"/>
  <c r="EM15"/>
  <c r="EO15"/>
  <c r="EQ15"/>
  <c r="ES15"/>
  <c r="EU15"/>
  <c r="EW15"/>
  <c r="BA16"/>
  <c r="BC16"/>
  <c r="BE16"/>
  <c r="BG16"/>
  <c r="BI16"/>
  <c r="BK16"/>
  <c r="BM16"/>
  <c r="BO16"/>
  <c r="BQ16"/>
  <c r="BS16"/>
  <c r="BU16"/>
  <c r="BW16"/>
  <c r="BY16"/>
  <c r="CA16"/>
  <c r="CC16"/>
  <c r="CE16"/>
  <c r="CG16"/>
  <c r="CI16"/>
  <c r="CK16"/>
  <c r="CM16"/>
  <c r="CO16"/>
  <c r="CQ16"/>
  <c r="CS16"/>
  <c r="CU16"/>
  <c r="CW16"/>
  <c r="DA16"/>
  <c r="DC16"/>
  <c r="DE16"/>
  <c r="DG16"/>
  <c r="DI16"/>
  <c r="DK16"/>
  <c r="DM16"/>
  <c r="DO16"/>
  <c r="DQ16"/>
  <c r="DS16"/>
  <c r="DU16"/>
  <c r="DW16"/>
  <c r="DY16"/>
  <c r="EA16"/>
  <c r="EC16"/>
  <c r="EE16"/>
  <c r="EG16"/>
  <c r="EI16"/>
  <c r="EK16"/>
  <c r="EM16"/>
  <c r="EO16"/>
  <c r="EQ16"/>
  <c r="ES16"/>
  <c r="EU16"/>
  <c r="EW16"/>
  <c r="BA17"/>
  <c r="BC17"/>
  <c r="BE17"/>
  <c r="BG17"/>
  <c r="BI17"/>
  <c r="BK17"/>
  <c r="BM17"/>
  <c r="BO17"/>
  <c r="BQ17"/>
  <c r="BS17"/>
  <c r="BU17"/>
  <c r="BW17"/>
  <c r="BY17"/>
  <c r="CA17"/>
  <c r="CC17"/>
  <c r="CE17"/>
  <c r="CG17"/>
  <c r="CI17"/>
  <c r="CK17"/>
  <c r="CM17"/>
  <c r="CO17"/>
  <c r="CQ17"/>
  <c r="CS17"/>
  <c r="CU17"/>
  <c r="CW17"/>
  <c r="DA17"/>
  <c r="DE17"/>
  <c r="DG17"/>
  <c r="DI17"/>
  <c r="DK17"/>
  <c r="DM17"/>
  <c r="DO17"/>
  <c r="DQ17"/>
  <c r="DS17"/>
  <c r="DU17"/>
  <c r="DW17"/>
  <c r="DY17"/>
  <c r="EA17"/>
  <c r="EC17"/>
  <c r="EE17"/>
  <c r="EG17"/>
  <c r="EI17"/>
  <c r="EK17"/>
  <c r="EM17"/>
  <c r="EO17"/>
  <c r="EQ17"/>
  <c r="ES17"/>
  <c r="EU17"/>
  <c r="EW17"/>
  <c r="BC18"/>
  <c r="BE18"/>
  <c r="BG18"/>
  <c r="BI18"/>
  <c r="BK18"/>
  <c r="BM18"/>
  <c r="BO18"/>
  <c r="BQ18"/>
  <c r="BS18"/>
  <c r="BU18"/>
  <c r="BW18"/>
  <c r="BY18"/>
  <c r="CA18"/>
  <c r="CC18"/>
  <c r="CE18"/>
  <c r="CG18"/>
  <c r="CI18"/>
  <c r="CK18"/>
  <c r="CM18"/>
  <c r="CO18"/>
  <c r="CQ18"/>
  <c r="CS18"/>
  <c r="CU18"/>
  <c r="CW18"/>
  <c r="DC18"/>
  <c r="DE18"/>
  <c r="DG18"/>
  <c r="DI18"/>
  <c r="DK18"/>
  <c r="DM18"/>
  <c r="DO18"/>
  <c r="DQ18"/>
  <c r="DS18"/>
  <c r="DU18"/>
  <c r="DW18"/>
  <c r="DY18"/>
  <c r="EA18"/>
  <c r="EC18"/>
  <c r="EE18"/>
  <c r="EG18"/>
  <c r="EI18"/>
  <c r="EK18"/>
  <c r="EM18"/>
  <c r="EO18"/>
  <c r="EQ18"/>
  <c r="ES18"/>
  <c r="EU18"/>
  <c r="EW18"/>
  <c r="DA19"/>
  <c r="DE19"/>
  <c r="DG19"/>
  <c r="DI19"/>
  <c r="DK19"/>
  <c r="DM19"/>
  <c r="DO19"/>
  <c r="DQ19"/>
  <c r="DS19"/>
  <c r="DU19"/>
  <c r="DW19"/>
  <c r="DY19"/>
  <c r="EA19"/>
  <c r="EC19"/>
  <c r="EE19"/>
  <c r="EG19"/>
  <c r="EI19"/>
  <c r="EK19"/>
  <c r="EM19"/>
  <c r="EO19"/>
  <c r="EQ19"/>
  <c r="ES19"/>
  <c r="EU19"/>
  <c r="EW19"/>
  <c r="BA20"/>
  <c r="BC20"/>
  <c r="BE20"/>
  <c r="BG20"/>
  <c r="BI20"/>
  <c r="BK20"/>
  <c r="BM20"/>
  <c r="BO20"/>
  <c r="BQ20"/>
  <c r="BS20"/>
  <c r="BU20"/>
  <c r="BW20"/>
  <c r="BY20"/>
  <c r="CA20"/>
  <c r="CC20"/>
  <c r="CE20"/>
  <c r="CG20"/>
  <c r="CI20"/>
  <c r="CK20"/>
  <c r="CM20"/>
  <c r="CO20"/>
  <c r="CQ20"/>
  <c r="CS20"/>
  <c r="CU20"/>
  <c r="CW20"/>
  <c r="DA20"/>
  <c r="DC20"/>
  <c r="DE20"/>
  <c r="DG20"/>
  <c r="DI20"/>
  <c r="DK20"/>
  <c r="DM20"/>
  <c r="DO20"/>
  <c r="DQ20"/>
  <c r="DS20"/>
  <c r="DU20"/>
  <c r="DW20"/>
  <c r="DY20"/>
  <c r="EA20"/>
  <c r="EC20"/>
  <c r="EE20"/>
  <c r="EG20"/>
  <c r="EI20"/>
  <c r="EK20"/>
  <c r="EM20"/>
  <c r="EO20"/>
  <c r="EQ20"/>
  <c r="ES20"/>
  <c r="EU20"/>
  <c r="EW20"/>
  <c r="BA21"/>
  <c r="BC21"/>
  <c r="BG21"/>
  <c r="BI21"/>
  <c r="BK21"/>
  <c r="BM21"/>
  <c r="BO21"/>
  <c r="BQ21"/>
  <c r="BS21"/>
  <c r="BU21"/>
  <c r="BW21"/>
  <c r="BY21"/>
  <c r="CA21"/>
  <c r="CC21"/>
  <c r="CE21"/>
  <c r="CG21"/>
  <c r="CI21"/>
  <c r="CK21"/>
  <c r="CM21"/>
  <c r="CO21"/>
  <c r="CQ21"/>
  <c r="CS21"/>
  <c r="CU21"/>
  <c r="CW21"/>
  <c r="DA21"/>
  <c r="DC21"/>
  <c r="DE21"/>
  <c r="DG21"/>
  <c r="DI21"/>
  <c r="DK21"/>
  <c r="DM21"/>
  <c r="DO21"/>
  <c r="DQ21"/>
  <c r="DS21"/>
  <c r="DU21"/>
  <c r="DW21"/>
  <c r="DY21"/>
  <c r="EA21"/>
  <c r="EC21"/>
  <c r="EE21"/>
  <c r="EG21"/>
  <c r="EI21"/>
  <c r="EK21"/>
  <c r="EM21"/>
  <c r="EO21"/>
  <c r="EQ21"/>
  <c r="ES21"/>
  <c r="EU21"/>
  <c r="EW21"/>
  <c r="BA22"/>
  <c r="BC22"/>
  <c r="BE22"/>
  <c r="BG22"/>
  <c r="BI22"/>
  <c r="BK22"/>
  <c r="BM22"/>
  <c r="BO22"/>
  <c r="BQ22"/>
  <c r="BS22"/>
  <c r="BU22"/>
  <c r="BW22"/>
  <c r="BY22"/>
  <c r="CA22"/>
  <c r="CC22"/>
  <c r="CE22"/>
  <c r="CG22"/>
  <c r="CI22"/>
  <c r="CK22"/>
  <c r="CM22"/>
  <c r="CO22"/>
  <c r="CQ22"/>
  <c r="CS22"/>
  <c r="CU22"/>
  <c r="CW22"/>
  <c r="DA22"/>
  <c r="DC22"/>
  <c r="DE22"/>
  <c r="DG22"/>
  <c r="DI22"/>
  <c r="DK22"/>
  <c r="DM22"/>
  <c r="DO22"/>
  <c r="DQ22"/>
  <c r="DS22"/>
  <c r="DU22"/>
  <c r="DW22"/>
  <c r="DY22"/>
  <c r="EA22"/>
  <c r="EC22"/>
  <c r="EE22"/>
  <c r="EG22"/>
  <c r="EI22"/>
  <c r="EK22"/>
  <c r="EM22"/>
  <c r="EO22"/>
  <c r="EQ22"/>
  <c r="ES22"/>
  <c r="EU22"/>
  <c r="EW22"/>
  <c r="BA23"/>
  <c r="BC23"/>
  <c r="BG23"/>
  <c r="BI23"/>
  <c r="BK23"/>
  <c r="BM23"/>
  <c r="BO23"/>
  <c r="BQ23"/>
  <c r="BS23"/>
  <c r="BU23"/>
  <c r="BW23"/>
  <c r="BY23"/>
  <c r="CA23"/>
  <c r="CC23"/>
  <c r="CE23"/>
  <c r="CG23"/>
  <c r="CI23"/>
  <c r="CK23"/>
  <c r="CM23"/>
  <c r="CO23"/>
  <c r="CQ23"/>
  <c r="CS23"/>
  <c r="CU23"/>
  <c r="CW23"/>
  <c r="DA23"/>
  <c r="DC23"/>
  <c r="DE23"/>
  <c r="DG23"/>
  <c r="DI23"/>
  <c r="DK23"/>
  <c r="DM23"/>
  <c r="DO23"/>
  <c r="DQ23"/>
  <c r="DS23"/>
  <c r="DU23"/>
  <c r="DW23"/>
  <c r="DY23"/>
  <c r="EA23"/>
  <c r="EC23"/>
  <c r="EE23"/>
  <c r="EG23"/>
  <c r="EI23"/>
  <c r="EK23"/>
  <c r="EM23"/>
  <c r="EO23"/>
  <c r="EQ23"/>
  <c r="ES23"/>
  <c r="EU23"/>
  <c r="EW23"/>
  <c r="BA26"/>
  <c r="BC26"/>
  <c r="BE26"/>
  <c r="BG26"/>
  <c r="BI26"/>
  <c r="BK26"/>
  <c r="BM26"/>
  <c r="BO26"/>
  <c r="BQ26"/>
  <c r="BS26"/>
  <c r="BU26"/>
  <c r="BW26"/>
  <c r="BY26"/>
  <c r="CA26"/>
  <c r="CC26"/>
  <c r="CE26"/>
  <c r="CG26"/>
  <c r="CI26"/>
  <c r="CK26"/>
  <c r="CM26"/>
  <c r="CO26"/>
  <c r="CQ26"/>
  <c r="CS26"/>
  <c r="CU26"/>
  <c r="CW26"/>
  <c r="DA26"/>
  <c r="DC26"/>
  <c r="DE26"/>
  <c r="DG26"/>
  <c r="DI26"/>
  <c r="DK26"/>
  <c r="DM26"/>
  <c r="DO26"/>
  <c r="DQ26"/>
  <c r="DS26"/>
  <c r="DU26"/>
  <c r="DW26"/>
  <c r="DY26"/>
  <c r="EA26"/>
  <c r="EC26"/>
  <c r="EE26"/>
  <c r="EG26"/>
  <c r="EI26"/>
  <c r="EK26"/>
  <c r="EM26"/>
  <c r="EO26"/>
  <c r="EQ26"/>
  <c r="ES26"/>
  <c r="EU26"/>
  <c r="EW26"/>
  <c r="BA27"/>
  <c r="BC27"/>
  <c r="BG27"/>
  <c r="BI27"/>
  <c r="BK27"/>
  <c r="BM27"/>
  <c r="BO27"/>
  <c r="BQ27"/>
  <c r="BS27"/>
  <c r="BU27"/>
  <c r="BW27"/>
  <c r="BY27"/>
  <c r="CA27"/>
  <c r="CC27"/>
  <c r="CE27"/>
  <c r="CG27"/>
  <c r="CI27"/>
  <c r="CK27"/>
  <c r="CM27"/>
  <c r="CO27"/>
  <c r="CQ27"/>
  <c r="CS27"/>
  <c r="CU27"/>
  <c r="CW27"/>
  <c r="DA27"/>
  <c r="DC27"/>
  <c r="DE27"/>
  <c r="DG27"/>
  <c r="DI27"/>
  <c r="DK27"/>
  <c r="DM27"/>
  <c r="DO27"/>
  <c r="DQ27"/>
  <c r="DS27"/>
  <c r="DU27"/>
  <c r="DW27"/>
  <c r="DY27"/>
  <c r="EA27"/>
  <c r="EC27"/>
  <c r="EE27"/>
  <c r="EG27"/>
  <c r="EI27"/>
  <c r="EK27"/>
  <c r="EM27"/>
  <c r="EO27"/>
  <c r="EQ27"/>
  <c r="ES27"/>
  <c r="EU27"/>
  <c r="EW27"/>
  <c r="BA28"/>
  <c r="BC28"/>
  <c r="BE28"/>
  <c r="BG28"/>
  <c r="BI28"/>
  <c r="BK28"/>
  <c r="BM28"/>
  <c r="BO28"/>
  <c r="BQ28"/>
  <c r="BS28"/>
  <c r="BU28"/>
  <c r="BW28"/>
  <c r="DX28"/>
  <c r="BY28"/>
  <c r="DZ28"/>
  <c r="CA28"/>
  <c r="EB28"/>
  <c r="CC28"/>
  <c r="ED28"/>
  <c r="CE28"/>
  <c r="EF28"/>
  <c r="CG28"/>
  <c r="EH28"/>
  <c r="CI28"/>
  <c r="EJ28"/>
  <c r="CK28"/>
  <c r="EL28"/>
  <c r="CM28"/>
  <c r="EN28"/>
  <c r="CO28"/>
  <c r="EP28"/>
  <c r="CQ28"/>
  <c r="ER28"/>
  <c r="CS28"/>
  <c r="ET28"/>
  <c r="CU28"/>
  <c r="EV28"/>
  <c r="CW28"/>
  <c r="BB28"/>
  <c r="BD28"/>
  <c r="BF28"/>
  <c r="BH28"/>
  <c r="BJ28"/>
  <c r="BL28"/>
  <c r="BN28"/>
  <c r="BP28"/>
  <c r="BR28"/>
  <c r="BT28"/>
  <c r="BV28"/>
  <c r="BL48"/>
  <c r="DK48"/>
  <c r="BN48"/>
  <c r="DM48"/>
  <c r="BP48"/>
  <c r="DO48"/>
  <c r="BR48"/>
  <c r="DQ48"/>
  <c r="BT48"/>
  <c r="DS48"/>
  <c r="BV48"/>
  <c r="DU48"/>
  <c r="BX48"/>
  <c r="DW48"/>
  <c r="BZ48"/>
  <c r="DY48"/>
  <c r="CB48"/>
  <c r="EA48"/>
  <c r="CD48"/>
  <c r="EC48"/>
  <c r="CF48"/>
  <c r="EE48"/>
  <c r="CH48"/>
  <c r="EG48"/>
  <c r="CJ48"/>
  <c r="EI48"/>
  <c r="CL48"/>
  <c r="EK48"/>
  <c r="CN48"/>
  <c r="EM48"/>
  <c r="CP48"/>
  <c r="EO48"/>
  <c r="CR48"/>
  <c r="EQ48"/>
  <c r="CT48"/>
  <c r="ES48"/>
  <c r="CV48"/>
  <c r="EU48"/>
  <c r="CX48"/>
  <c r="EW48"/>
  <c r="BA29"/>
  <c r="BC29"/>
  <c r="BG29"/>
  <c r="BI29"/>
  <c r="BK29"/>
  <c r="BM29"/>
  <c r="BO29"/>
  <c r="BQ29"/>
  <c r="BS29"/>
  <c r="BU29"/>
  <c r="BW29"/>
  <c r="BY29"/>
  <c r="CA29"/>
  <c r="CC29"/>
  <c r="CE29"/>
  <c r="CG29"/>
  <c r="CI29"/>
  <c r="CK29"/>
  <c r="CM29"/>
  <c r="CO29"/>
  <c r="CQ29"/>
  <c r="CS29"/>
  <c r="CU29"/>
  <c r="CW29"/>
  <c r="DA29"/>
  <c r="DC29"/>
  <c r="DE29"/>
  <c r="DG29"/>
  <c r="DI29"/>
  <c r="DK29"/>
  <c r="DM29"/>
  <c r="DO29"/>
  <c r="DQ29"/>
  <c r="DS29"/>
  <c r="DU29"/>
  <c r="DW29"/>
  <c r="DY29"/>
  <c r="EA29"/>
  <c r="EC29"/>
  <c r="EE29"/>
  <c r="EG29"/>
  <c r="EI29"/>
  <c r="EK29"/>
  <c r="EM29"/>
  <c r="EO29"/>
  <c r="EQ29"/>
  <c r="ES29"/>
  <c r="EU29"/>
  <c r="EW29"/>
  <c r="BA30"/>
  <c r="BC30"/>
  <c r="BE30"/>
  <c r="BG30"/>
  <c r="BI30"/>
  <c r="BK30"/>
  <c r="BM30"/>
  <c r="BO30"/>
  <c r="BQ30"/>
  <c r="BS30"/>
  <c r="BU30"/>
  <c r="BW30"/>
  <c r="BY30"/>
  <c r="CA30"/>
  <c r="CC30"/>
  <c r="CE30"/>
  <c r="CG30"/>
  <c r="CI30"/>
  <c r="CK30"/>
  <c r="CM30"/>
  <c r="CO30"/>
  <c r="CQ30"/>
  <c r="CS30"/>
  <c r="CU30"/>
  <c r="CW30"/>
  <c r="DA30"/>
  <c r="DC30"/>
  <c r="DE30"/>
  <c r="DG30"/>
  <c r="DI30"/>
  <c r="DK30"/>
  <c r="DM30"/>
  <c r="DO30"/>
  <c r="DQ30"/>
  <c r="DS30"/>
  <c r="DU30"/>
  <c r="DW30"/>
  <c r="DY30"/>
  <c r="EA30"/>
  <c r="EC30"/>
  <c r="EE30"/>
  <c r="EG30"/>
  <c r="EI30"/>
  <c r="EK30"/>
  <c r="EM30"/>
  <c r="EO30"/>
  <c r="EQ30"/>
  <c r="ES30"/>
  <c r="EU30"/>
  <c r="EW30"/>
  <c r="BA31"/>
  <c r="BC31"/>
  <c r="BG31"/>
  <c r="BI31"/>
  <c r="BK31"/>
  <c r="BM31"/>
  <c r="BO31"/>
  <c r="BQ31"/>
  <c r="BS31"/>
  <c r="BU31"/>
  <c r="BW31"/>
  <c r="BY31"/>
  <c r="CA31"/>
  <c r="CC31"/>
  <c r="CE31"/>
  <c r="CG31"/>
  <c r="CI31"/>
  <c r="CK31"/>
  <c r="CM31"/>
  <c r="CO31"/>
  <c r="CQ31"/>
  <c r="CS31"/>
  <c r="CU31"/>
  <c r="CW31"/>
  <c r="DA31"/>
  <c r="DC31"/>
  <c r="DE31"/>
  <c r="DG31"/>
  <c r="DI31"/>
  <c r="DK31"/>
  <c r="DM31"/>
  <c r="DO31"/>
  <c r="DQ31"/>
  <c r="DS31"/>
  <c r="DU31"/>
  <c r="DW31"/>
  <c r="DY31"/>
  <c r="EA31"/>
  <c r="EC31"/>
  <c r="EE31"/>
  <c r="EG31"/>
  <c r="EI31"/>
  <c r="EK31"/>
  <c r="EM31"/>
  <c r="EO31"/>
  <c r="EQ31"/>
  <c r="ES31"/>
  <c r="EU31"/>
  <c r="EW31"/>
  <c r="BA32"/>
  <c r="BC32"/>
  <c r="BE32"/>
  <c r="BG32"/>
  <c r="BI32"/>
  <c r="BK32"/>
  <c r="BM32"/>
  <c r="BO32"/>
  <c r="BQ32"/>
  <c r="BS32"/>
  <c r="BU32"/>
  <c r="BW32"/>
  <c r="BY32"/>
  <c r="CA32"/>
  <c r="CC32"/>
  <c r="CE32"/>
  <c r="CG32"/>
  <c r="CI32"/>
  <c r="CK32"/>
  <c r="CM32"/>
  <c r="CO32"/>
  <c r="CQ32"/>
  <c r="CS32"/>
  <c r="CU32"/>
  <c r="CW32"/>
  <c r="DA32"/>
  <c r="DC32"/>
  <c r="DE32"/>
  <c r="DG32"/>
  <c r="DI32"/>
  <c r="DK32"/>
  <c r="DM32"/>
  <c r="DO32"/>
  <c r="DQ32"/>
  <c r="DS32"/>
  <c r="DU32"/>
  <c r="DW32"/>
  <c r="DY32"/>
  <c r="EA32"/>
  <c r="EC32"/>
  <c r="EE32"/>
  <c r="EG32"/>
  <c r="EI32"/>
  <c r="EK32"/>
  <c r="EM32"/>
  <c r="EO32"/>
  <c r="EQ32"/>
  <c r="ES32"/>
  <c r="EU32"/>
  <c r="EW32"/>
  <c r="BA33"/>
  <c r="BC33"/>
  <c r="BG33"/>
  <c r="BI33"/>
  <c r="BK33"/>
  <c r="BM33"/>
  <c r="BO33"/>
  <c r="BQ33"/>
  <c r="BS33"/>
  <c r="BU33"/>
  <c r="BW33"/>
  <c r="BY33"/>
  <c r="CA33"/>
  <c r="CC33"/>
  <c r="CE33"/>
  <c r="CG33"/>
  <c r="CI33"/>
  <c r="CK33"/>
  <c r="CM33"/>
  <c r="CO33"/>
  <c r="CQ33"/>
  <c r="CS33"/>
  <c r="CU33"/>
  <c r="CW33"/>
  <c r="DA33"/>
  <c r="DC33"/>
  <c r="DE33"/>
  <c r="DG33"/>
  <c r="DI33"/>
  <c r="DK33"/>
  <c r="DM33"/>
  <c r="DO33"/>
  <c r="DQ33"/>
  <c r="DS33"/>
  <c r="DU33"/>
  <c r="DW33"/>
  <c r="DY33"/>
  <c r="EA33"/>
  <c r="EC33"/>
  <c r="EE33"/>
  <c r="EG33"/>
  <c r="EI33"/>
  <c r="EK33"/>
  <c r="EM33"/>
  <c r="EO33"/>
  <c r="EQ33"/>
  <c r="ES33"/>
  <c r="EU33"/>
  <c r="EW33"/>
  <c r="BA34"/>
  <c r="BC34"/>
  <c r="BE34"/>
  <c r="BG34"/>
  <c r="BI34"/>
  <c r="BK34"/>
  <c r="BM34"/>
  <c r="BO34"/>
  <c r="BQ34"/>
  <c r="BS34"/>
  <c r="BU34"/>
  <c r="BW34"/>
  <c r="BY34"/>
  <c r="CA34"/>
  <c r="CC34"/>
  <c r="CE34"/>
  <c r="CG34"/>
  <c r="CI34"/>
  <c r="CK34"/>
  <c r="CM34"/>
  <c r="CO34"/>
  <c r="CQ34"/>
  <c r="CS34"/>
  <c r="CU34"/>
  <c r="CW34"/>
  <c r="DA34"/>
  <c r="DC34"/>
  <c r="DE34"/>
  <c r="DG34"/>
  <c r="DI34"/>
  <c r="DK34"/>
  <c r="DM34"/>
  <c r="DO34"/>
  <c r="DQ34"/>
  <c r="DS34"/>
  <c r="DU34"/>
  <c r="DW34"/>
  <c r="DY34"/>
  <c r="EA34"/>
  <c r="EC34"/>
  <c r="EE34"/>
  <c r="EG34"/>
  <c r="EI34"/>
  <c r="EK34"/>
  <c r="EM34"/>
  <c r="EO34"/>
  <c r="EQ34"/>
  <c r="ES34"/>
  <c r="EU34"/>
  <c r="EW34"/>
  <c r="BA35"/>
  <c r="BC35"/>
  <c r="BG35"/>
  <c r="BI35"/>
  <c r="BK35"/>
  <c r="BM35"/>
  <c r="BO35"/>
  <c r="BQ35"/>
  <c r="BS35"/>
  <c r="BU35"/>
  <c r="BW35"/>
  <c r="BY35"/>
  <c r="CA35"/>
  <c r="CC35"/>
  <c r="CE35"/>
  <c r="CG35"/>
  <c r="CI35"/>
  <c r="CK35"/>
  <c r="CM35"/>
  <c r="CO35"/>
  <c r="CQ35"/>
  <c r="CS35"/>
  <c r="CU35"/>
  <c r="CW35"/>
  <c r="DA35"/>
  <c r="DC35"/>
  <c r="DE35"/>
  <c r="DG35"/>
  <c r="DI35"/>
  <c r="DK35"/>
  <c r="DM35"/>
  <c r="DO35"/>
  <c r="DQ35"/>
  <c r="DS35"/>
  <c r="DU35"/>
  <c r="DW35"/>
  <c r="DY35"/>
  <c r="EA35"/>
  <c r="EC35"/>
  <c r="EE35"/>
  <c r="EG35"/>
  <c r="EI35"/>
  <c r="EK35"/>
  <c r="EM35"/>
  <c r="EO35"/>
  <c r="EQ35"/>
  <c r="ES35"/>
  <c r="EU35"/>
  <c r="EW35"/>
  <c r="BA36"/>
  <c r="BC36"/>
  <c r="BE36"/>
  <c r="BG36"/>
  <c r="BI36"/>
  <c r="BK36"/>
  <c r="BM36"/>
  <c r="BO36"/>
  <c r="BQ36"/>
  <c r="BS36"/>
  <c r="BU36"/>
  <c r="BW36"/>
  <c r="BY36"/>
  <c r="CA36"/>
  <c r="CC36"/>
  <c r="CE36"/>
  <c r="CG36"/>
  <c r="CI36"/>
  <c r="CK36"/>
  <c r="CM36"/>
  <c r="CO36"/>
  <c r="CQ36"/>
  <c r="CS36"/>
  <c r="CU36"/>
  <c r="CW36"/>
  <c r="DA36"/>
  <c r="DC36"/>
  <c r="DE36"/>
  <c r="DG36"/>
  <c r="DI36"/>
  <c r="DK36"/>
  <c r="DM36"/>
  <c r="DO36"/>
  <c r="DQ36"/>
  <c r="DS36"/>
  <c r="DU36"/>
  <c r="DW36"/>
  <c r="DY36"/>
  <c r="EA36"/>
  <c r="EC36"/>
  <c r="EE36"/>
  <c r="EG36"/>
  <c r="EI36"/>
  <c r="EK36"/>
  <c r="EM36"/>
  <c r="EO36"/>
  <c r="EQ36"/>
  <c r="ES36"/>
  <c r="EU36"/>
  <c r="EW36"/>
  <c r="BA37"/>
  <c r="BC37"/>
  <c r="BG37"/>
  <c r="BI37"/>
  <c r="BK37"/>
  <c r="BM37"/>
  <c r="BO37"/>
  <c r="BQ37"/>
  <c r="BS37"/>
  <c r="BU37"/>
  <c r="BW37"/>
  <c r="BY37"/>
  <c r="CA37"/>
  <c r="CC37"/>
  <c r="CE37"/>
  <c r="CG37"/>
  <c r="CI37"/>
  <c r="CK37"/>
  <c r="CM37"/>
  <c r="CO37"/>
  <c r="CQ37"/>
  <c r="CS37"/>
  <c r="CU37"/>
  <c r="CW37"/>
  <c r="DA37"/>
  <c r="DC37"/>
  <c r="DE37"/>
  <c r="DG37"/>
  <c r="DI37"/>
  <c r="DK37"/>
  <c r="DM37"/>
  <c r="DO37"/>
  <c r="DQ37"/>
  <c r="DS37"/>
  <c r="DU37"/>
  <c r="DW37"/>
  <c r="DY37"/>
  <c r="EA37"/>
  <c r="EC37"/>
  <c r="EE37"/>
  <c r="EG37"/>
  <c r="EI37"/>
  <c r="EK37"/>
  <c r="EM37"/>
  <c r="EO37"/>
  <c r="EQ37"/>
  <c r="ES37"/>
  <c r="EU37"/>
  <c r="EW37"/>
  <c r="BA38"/>
  <c r="BC38"/>
  <c r="BE38"/>
  <c r="BG38"/>
  <c r="BI38"/>
  <c r="BK38"/>
  <c r="BM38"/>
  <c r="BO38"/>
  <c r="BQ38"/>
  <c r="BS38"/>
  <c r="BU38"/>
  <c r="BW38"/>
  <c r="BY38"/>
  <c r="CA38"/>
  <c r="CC38"/>
  <c r="CE38"/>
  <c r="CG38"/>
  <c r="CI38"/>
  <c r="CK38"/>
  <c r="CM38"/>
  <c r="CO38"/>
  <c r="CQ38"/>
  <c r="CS38"/>
  <c r="CU38"/>
  <c r="CW38"/>
  <c r="DA38"/>
  <c r="DC38"/>
  <c r="DE38"/>
  <c r="DG38"/>
  <c r="DI38"/>
  <c r="DK38"/>
  <c r="DM38"/>
  <c r="DO38"/>
  <c r="DQ38"/>
  <c r="DS38"/>
  <c r="DU38"/>
  <c r="DW38"/>
  <c r="DY38"/>
  <c r="EA38"/>
  <c r="EC38"/>
  <c r="EE38"/>
  <c r="EG38"/>
  <c r="EI38"/>
  <c r="EK38"/>
  <c r="EM38"/>
  <c r="EO38"/>
  <c r="EQ38"/>
  <c r="ES38"/>
  <c r="EU38"/>
  <c r="EW38"/>
  <c r="BA39"/>
  <c r="BC39"/>
  <c r="BG39"/>
  <c r="BI39"/>
  <c r="BK39"/>
  <c r="BM39"/>
  <c r="BO39"/>
  <c r="BQ39"/>
  <c r="BS39"/>
  <c r="BU39"/>
  <c r="BW39"/>
  <c r="BY39"/>
  <c r="CA39"/>
  <c r="CC39"/>
  <c r="CE39"/>
  <c r="CG39"/>
  <c r="CI39"/>
  <c r="CK39"/>
  <c r="CM39"/>
  <c r="CO39"/>
  <c r="CQ39"/>
  <c r="CS39"/>
  <c r="CU39"/>
  <c r="CW39"/>
  <c r="DA39"/>
  <c r="DC39"/>
  <c r="DE39"/>
  <c r="DG39"/>
  <c r="DI39"/>
  <c r="DK39"/>
  <c r="DM39"/>
  <c r="DO39"/>
  <c r="DQ39"/>
  <c r="DS39"/>
  <c r="DU39"/>
  <c r="DW39"/>
  <c r="DY39"/>
  <c r="EA39"/>
  <c r="EC39"/>
  <c r="EE39"/>
  <c r="EG39"/>
  <c r="EI39"/>
  <c r="EK39"/>
  <c r="EM39"/>
  <c r="EO39"/>
  <c r="EQ39"/>
  <c r="ES39"/>
  <c r="EU39"/>
  <c r="EW39"/>
  <c r="BA40"/>
  <c r="BC40"/>
  <c r="BE40"/>
  <c r="BG40"/>
  <c r="BI40"/>
  <c r="BK40"/>
  <c r="BM40"/>
  <c r="BO40"/>
  <c r="BQ40"/>
  <c r="BS40"/>
  <c r="BU40"/>
  <c r="BW40"/>
  <c r="BY40"/>
  <c r="CA40"/>
  <c r="CC40"/>
  <c r="CE40"/>
  <c r="CG40"/>
  <c r="CI40"/>
  <c r="CK40"/>
  <c r="CM40"/>
  <c r="CO40"/>
  <c r="CQ40"/>
  <c r="CS40"/>
  <c r="CU40"/>
  <c r="CW40"/>
  <c r="DA40"/>
  <c r="DC40"/>
  <c r="DE40"/>
  <c r="DG40"/>
  <c r="DI40"/>
  <c r="DK40"/>
  <c r="DM40"/>
  <c r="DO40"/>
  <c r="DQ40"/>
  <c r="DS40"/>
  <c r="DU40"/>
  <c r="DW40"/>
  <c r="DY40"/>
  <c r="EA40"/>
  <c r="EC40"/>
  <c r="EE40"/>
  <c r="EG40"/>
  <c r="EI40"/>
  <c r="EK40"/>
  <c r="EM40"/>
  <c r="EO40"/>
  <c r="EQ40"/>
  <c r="ES40"/>
  <c r="EU40"/>
  <c r="EW40"/>
  <c r="BA41"/>
  <c r="BC41"/>
  <c r="BG41"/>
  <c r="BI41"/>
  <c r="BK41"/>
  <c r="BM41"/>
  <c r="BO41"/>
  <c r="BQ41"/>
  <c r="BS41"/>
  <c r="BU41"/>
  <c r="BW41"/>
  <c r="BY41"/>
  <c r="CA41"/>
  <c r="CC41"/>
  <c r="CE41"/>
  <c r="CG41"/>
  <c r="CI41"/>
  <c r="CK41"/>
  <c r="CM41"/>
  <c r="CO41"/>
  <c r="CQ41"/>
  <c r="CS41"/>
  <c r="CU41"/>
  <c r="CW41"/>
  <c r="DA41"/>
  <c r="DC41"/>
  <c r="DE41"/>
  <c r="DG41"/>
  <c r="DI41"/>
  <c r="DK41"/>
  <c r="DM41"/>
  <c r="DO41"/>
  <c r="DQ41"/>
  <c r="DS41"/>
  <c r="DU41"/>
  <c r="DW41"/>
  <c r="DY41"/>
  <c r="EA41"/>
  <c r="EC41"/>
  <c r="EE41"/>
  <c r="EG41"/>
  <c r="EI41"/>
  <c r="EK41"/>
  <c r="EM41"/>
  <c r="EO41"/>
  <c r="EQ41"/>
  <c r="ES41"/>
  <c r="EU41"/>
  <c r="EW41"/>
  <c r="BA42"/>
  <c r="BC42"/>
  <c r="BE42"/>
  <c r="BG42"/>
  <c r="BI42"/>
  <c r="BK42"/>
  <c r="BM42"/>
  <c r="BO42"/>
  <c r="BQ42"/>
  <c r="BS42"/>
  <c r="BU42"/>
  <c r="BW42"/>
  <c r="BY42"/>
  <c r="CA42"/>
  <c r="CC42"/>
  <c r="CE42"/>
  <c r="CG42"/>
  <c r="CI42"/>
  <c r="CK42"/>
  <c r="CM42"/>
  <c r="CO42"/>
  <c r="CQ42"/>
  <c r="CS42"/>
  <c r="CU42"/>
  <c r="CW42"/>
  <c r="DA42"/>
  <c r="DC42"/>
  <c r="DE42"/>
  <c r="DG42"/>
  <c r="DI42"/>
  <c r="DK42"/>
  <c r="DM42"/>
  <c r="DO42"/>
  <c r="DQ42"/>
  <c r="DS42"/>
  <c r="DU42"/>
  <c r="DW42"/>
  <c r="DY42"/>
  <c r="EA42"/>
  <c r="EC42"/>
  <c r="EE42"/>
  <c r="EG42"/>
  <c r="EI42"/>
  <c r="EK42"/>
  <c r="EM42"/>
  <c r="EO42"/>
  <c r="EQ42"/>
  <c r="ES42"/>
  <c r="EU42"/>
  <c r="EW42"/>
  <c r="BA43"/>
  <c r="BC43"/>
  <c r="BG43"/>
  <c r="BI43"/>
  <c r="BK43"/>
  <c r="BM43"/>
  <c r="BO43"/>
  <c r="BQ43"/>
  <c r="BS43"/>
  <c r="BU43"/>
  <c r="BW43"/>
  <c r="BY43"/>
  <c r="CA43"/>
  <c r="CC43"/>
  <c r="CE43"/>
  <c r="CG43"/>
  <c r="CI43"/>
  <c r="CK43"/>
  <c r="CM43"/>
  <c r="CO43"/>
  <c r="CQ43"/>
  <c r="CS43"/>
  <c r="CU43"/>
  <c r="CW43"/>
  <c r="DA43"/>
  <c r="DC43"/>
  <c r="DE43"/>
  <c r="DG43"/>
  <c r="DI43"/>
  <c r="DK43"/>
  <c r="DM43"/>
  <c r="DO43"/>
  <c r="DQ43"/>
  <c r="DS43"/>
  <c r="DU43"/>
  <c r="DW43"/>
  <c r="DY43"/>
  <c r="EA43"/>
  <c r="EC43"/>
  <c r="EE43"/>
  <c r="EG43"/>
  <c r="EI43"/>
  <c r="EK43"/>
  <c r="EM43"/>
  <c r="EO43"/>
  <c r="EQ43"/>
  <c r="ES43"/>
  <c r="EU43"/>
  <c r="EW43"/>
  <c r="BA44"/>
  <c r="BC44"/>
  <c r="BE44"/>
  <c r="BG44"/>
  <c r="BI44"/>
  <c r="BK44"/>
  <c r="BM44"/>
  <c r="BO44"/>
  <c r="BQ44"/>
  <c r="BS44"/>
  <c r="BU44"/>
  <c r="BW44"/>
  <c r="BY44"/>
  <c r="CA44"/>
  <c r="CC44"/>
  <c r="CE44"/>
  <c r="CG44"/>
  <c r="CI44"/>
  <c r="CK44"/>
  <c r="CM44"/>
  <c r="CO44"/>
  <c r="CQ44"/>
  <c r="CS44"/>
  <c r="CU44"/>
  <c r="CW44"/>
  <c r="DA44"/>
  <c r="DC44"/>
  <c r="DE44"/>
  <c r="DG44"/>
  <c r="DI44"/>
  <c r="DK44"/>
  <c r="DM44"/>
  <c r="DO44"/>
  <c r="DQ44"/>
  <c r="DS44"/>
  <c r="DU44"/>
  <c r="DW44"/>
  <c r="DY44"/>
  <c r="EA44"/>
  <c r="EC44"/>
  <c r="EE44"/>
  <c r="EG44"/>
  <c r="EI44"/>
  <c r="EK44"/>
  <c r="EM44"/>
  <c r="EO44"/>
  <c r="EQ44"/>
  <c r="ES44"/>
  <c r="EU44"/>
  <c r="EW44"/>
  <c r="BA45"/>
  <c r="BC45"/>
  <c r="BG45"/>
  <c r="BI45"/>
  <c r="BK45"/>
  <c r="BM45"/>
  <c r="BO45"/>
  <c r="BQ45"/>
  <c r="BS45"/>
  <c r="BU45"/>
  <c r="BW45"/>
  <c r="BY45"/>
  <c r="CA45"/>
  <c r="CC45"/>
  <c r="CE45"/>
  <c r="CG45"/>
  <c r="CI45"/>
  <c r="CK45"/>
  <c r="CM45"/>
  <c r="CO45"/>
  <c r="CQ45"/>
  <c r="CS45"/>
  <c r="CU45"/>
  <c r="CW45"/>
  <c r="DA45"/>
  <c r="DC45"/>
  <c r="DE45"/>
  <c r="DG45"/>
  <c r="DI45"/>
  <c r="DK45"/>
  <c r="DM45"/>
  <c r="DO45"/>
  <c r="DQ45"/>
  <c r="DS45"/>
  <c r="DU45"/>
  <c r="DW45"/>
  <c r="DY45"/>
  <c r="EA45"/>
  <c r="EC45"/>
  <c r="EE45"/>
  <c r="EG45"/>
  <c r="EI45"/>
  <c r="EK45"/>
  <c r="EM45"/>
  <c r="EO45"/>
  <c r="EQ45"/>
  <c r="ES45"/>
  <c r="EU45"/>
  <c r="EW45"/>
  <c r="BA46"/>
  <c r="BC46"/>
  <c r="BE46"/>
  <c r="BG46"/>
  <c r="BI46"/>
  <c r="BK46"/>
  <c r="BM46"/>
  <c r="BO46"/>
  <c r="BQ46"/>
  <c r="BS46"/>
  <c r="BU46"/>
  <c r="BW46"/>
  <c r="BY46"/>
  <c r="CA46"/>
  <c r="CC46"/>
  <c r="CE46"/>
  <c r="CG46"/>
  <c r="CI46"/>
  <c r="CK46"/>
  <c r="CM46"/>
  <c r="CO46"/>
  <c r="CQ46"/>
  <c r="CS46"/>
  <c r="CU46"/>
  <c r="CW46"/>
  <c r="DA46"/>
  <c r="DC46"/>
  <c r="DE46"/>
  <c r="DG46"/>
  <c r="DI46"/>
  <c r="DK46"/>
  <c r="DM46"/>
  <c r="DO46"/>
  <c r="DQ46"/>
  <c r="DS46"/>
  <c r="DU46"/>
  <c r="DW46"/>
  <c r="DY46"/>
  <c r="EA46"/>
  <c r="EC46"/>
  <c r="EE46"/>
  <c r="EG46"/>
  <c r="EI46"/>
  <c r="EK46"/>
  <c r="EM46"/>
  <c r="EO46"/>
  <c r="EQ46"/>
  <c r="ES46"/>
  <c r="EU46"/>
  <c r="EW46"/>
  <c r="BA47"/>
  <c r="BC47"/>
  <c r="BG47"/>
  <c r="BI47"/>
  <c r="BK47"/>
  <c r="BM47"/>
  <c r="BO47"/>
  <c r="BQ47"/>
  <c r="BS47"/>
  <c r="BU47"/>
  <c r="BW47"/>
  <c r="BY47"/>
  <c r="CA47"/>
  <c r="CC47"/>
  <c r="CE47"/>
  <c r="CG47"/>
  <c r="CI47"/>
  <c r="CK47"/>
  <c r="CM47"/>
  <c r="CO47"/>
  <c r="CQ47"/>
  <c r="CS47"/>
  <c r="CU47"/>
  <c r="CW47"/>
  <c r="DA47"/>
  <c r="DC47"/>
  <c r="DE47"/>
  <c r="DG47"/>
  <c r="DI47"/>
  <c r="DK47"/>
  <c r="DM47"/>
  <c r="DO47"/>
  <c r="DQ47"/>
  <c r="DS47"/>
  <c r="DU47"/>
  <c r="DW47"/>
  <c r="DY47"/>
  <c r="EA47"/>
  <c r="EC47"/>
  <c r="EE47"/>
  <c r="EG47"/>
  <c r="EI47"/>
  <c r="EK47"/>
  <c r="EM47"/>
  <c r="EO47"/>
  <c r="EQ47"/>
  <c r="ES47"/>
  <c r="EU47"/>
  <c r="EW47"/>
  <c r="BA48"/>
  <c r="BC48"/>
  <c r="BE48"/>
  <c r="BG48"/>
  <c r="BI48"/>
  <c r="BK48"/>
  <c r="DL48"/>
  <c r="BM48"/>
  <c r="DN48"/>
  <c r="BO48"/>
  <c r="DP48"/>
  <c r="BQ48"/>
  <c r="DR48"/>
  <c r="BS48"/>
  <c r="DT48"/>
  <c r="BU48"/>
  <c r="DV48"/>
  <c r="BW48"/>
  <c r="DX48"/>
  <c r="BY48"/>
  <c r="DZ48"/>
  <c r="CA48"/>
  <c r="EB48"/>
  <c r="CC48"/>
  <c r="ED48"/>
  <c r="CE48"/>
  <c r="EF48"/>
  <c r="CG48"/>
  <c r="EH48"/>
  <c r="CI48"/>
  <c r="EJ48"/>
  <c r="CK48"/>
  <c r="EL48"/>
  <c r="CM48"/>
  <c r="EN48"/>
  <c r="CO48"/>
  <c r="EP48"/>
  <c r="CQ48"/>
  <c r="ER48"/>
  <c r="CS48"/>
  <c r="ET48"/>
  <c r="CU48"/>
  <c r="EV48"/>
  <c r="CW48"/>
  <c r="BB48"/>
  <c r="BD48"/>
  <c r="BF48"/>
  <c r="BH48"/>
  <c r="BJ48"/>
  <c r="BP58"/>
  <c r="DO58"/>
  <c r="BR58"/>
  <c r="DQ58"/>
  <c r="BT58"/>
  <c r="DS58"/>
  <c r="BV58"/>
  <c r="DU58"/>
  <c r="BX58"/>
  <c r="DW58"/>
  <c r="BZ58"/>
  <c r="DY58"/>
  <c r="CB58"/>
  <c r="EA58"/>
  <c r="CD58"/>
  <c r="EC58"/>
  <c r="CF58"/>
  <c r="EE58"/>
  <c r="CH58"/>
  <c r="EG58"/>
  <c r="CJ58"/>
  <c r="EI58"/>
  <c r="CL58"/>
  <c r="EK58"/>
  <c r="CN58"/>
  <c r="EM58"/>
  <c r="CP58"/>
  <c r="EO58"/>
  <c r="CR58"/>
  <c r="EQ58"/>
  <c r="CT58"/>
  <c r="ES58"/>
  <c r="CV58"/>
  <c r="EU58"/>
  <c r="CX58"/>
  <c r="EW58"/>
  <c r="BA49"/>
  <c r="BC49"/>
  <c r="BG49"/>
  <c r="BI49"/>
  <c r="BK49"/>
  <c r="BM49"/>
  <c r="BO49"/>
  <c r="BQ49"/>
  <c r="BS49"/>
  <c r="BU49"/>
  <c r="BW49"/>
  <c r="BY49"/>
  <c r="CA49"/>
  <c r="CC49"/>
  <c r="CE49"/>
  <c r="CG49"/>
  <c r="CI49"/>
  <c r="CK49"/>
  <c r="CM49"/>
  <c r="CO49"/>
  <c r="CQ49"/>
  <c r="CS49"/>
  <c r="CU49"/>
  <c r="CW49"/>
  <c r="DA49"/>
  <c r="DC49"/>
  <c r="DE49"/>
  <c r="DG49"/>
  <c r="DI49"/>
  <c r="DK49"/>
  <c r="DM49"/>
  <c r="DO49"/>
  <c r="DQ49"/>
  <c r="DS49"/>
  <c r="DU49"/>
  <c r="DW49"/>
  <c r="DY49"/>
  <c r="EA49"/>
  <c r="EC49"/>
  <c r="EE49"/>
  <c r="EG49"/>
  <c r="EI49"/>
  <c r="EK49"/>
  <c r="EM49"/>
  <c r="EO49"/>
  <c r="EQ49"/>
  <c r="ES49"/>
  <c r="EU49"/>
  <c r="EW49"/>
  <c r="BA50"/>
  <c r="BC50"/>
  <c r="BE50"/>
  <c r="BG50"/>
  <c r="BI50"/>
  <c r="BK50"/>
  <c r="BM50"/>
  <c r="BO50"/>
  <c r="BQ50"/>
  <c r="BS50"/>
  <c r="BU50"/>
  <c r="BW50"/>
  <c r="BY50"/>
  <c r="CA50"/>
  <c r="CC50"/>
  <c r="CE50"/>
  <c r="CG50"/>
  <c r="CI50"/>
  <c r="CK50"/>
  <c r="CM50"/>
  <c r="CO50"/>
  <c r="CQ50"/>
  <c r="CS50"/>
  <c r="CU50"/>
  <c r="CW50"/>
  <c r="DA50"/>
  <c r="DC50"/>
  <c r="DE50"/>
  <c r="DG50"/>
  <c r="DI50"/>
  <c r="DK50"/>
  <c r="DM50"/>
  <c r="DO50"/>
  <c r="DQ50"/>
  <c r="DS50"/>
  <c r="DU50"/>
  <c r="DW50"/>
  <c r="DY50"/>
  <c r="EA50"/>
  <c r="EC50"/>
  <c r="EE50"/>
  <c r="EG50"/>
  <c r="EI50"/>
  <c r="EK50"/>
  <c r="EM50"/>
  <c r="EO50"/>
  <c r="EQ50"/>
  <c r="ES50"/>
  <c r="EU50"/>
  <c r="EW50"/>
  <c r="BA51"/>
  <c r="BC51"/>
  <c r="BG51"/>
  <c r="BI51"/>
  <c r="BK51"/>
  <c r="BM51"/>
  <c r="BO51"/>
  <c r="BQ51"/>
  <c r="BS51"/>
  <c r="BU51"/>
  <c r="BW51"/>
  <c r="BY51"/>
  <c r="CA51"/>
  <c r="CC51"/>
  <c r="CE51"/>
  <c r="CG51"/>
  <c r="CI51"/>
  <c r="CK51"/>
  <c r="CM51"/>
  <c r="CO51"/>
  <c r="CQ51"/>
  <c r="CS51"/>
  <c r="CU51"/>
  <c r="CW51"/>
  <c r="DA51"/>
  <c r="DC51"/>
  <c r="DE51"/>
  <c r="DG51"/>
  <c r="DI51"/>
  <c r="DK51"/>
  <c r="DM51"/>
  <c r="DO51"/>
  <c r="DQ51"/>
  <c r="DS51"/>
  <c r="DU51"/>
  <c r="DW51"/>
  <c r="DY51"/>
  <c r="EA51"/>
  <c r="EC51"/>
  <c r="EE51"/>
  <c r="EG51"/>
  <c r="EI51"/>
  <c r="EK51"/>
  <c r="EM51"/>
  <c r="EO51"/>
  <c r="EQ51"/>
  <c r="ES51"/>
  <c r="EU51"/>
  <c r="EW51"/>
  <c r="BA52"/>
  <c r="BC52"/>
  <c r="BE52"/>
  <c r="BG52"/>
  <c r="BI52"/>
  <c r="BK52"/>
  <c r="BM52"/>
  <c r="BO52"/>
  <c r="BQ52"/>
  <c r="BS52"/>
  <c r="BU52"/>
  <c r="BW52"/>
  <c r="BY52"/>
  <c r="CA52"/>
  <c r="CC52"/>
  <c r="CE52"/>
  <c r="CG52"/>
  <c r="CI52"/>
  <c r="CK52"/>
  <c r="CM52"/>
  <c r="CO52"/>
  <c r="CQ52"/>
  <c r="CS52"/>
  <c r="CU52"/>
  <c r="CW52"/>
  <c r="DA52"/>
  <c r="DC52"/>
  <c r="DE52"/>
  <c r="DG52"/>
  <c r="DI52"/>
  <c r="DK52"/>
  <c r="DM52"/>
  <c r="DO52"/>
  <c r="DQ52"/>
  <c r="DS52"/>
  <c r="DU52"/>
  <c r="DW52"/>
  <c r="DY52"/>
  <c r="EA52"/>
  <c r="EC52"/>
  <c r="EE52"/>
  <c r="EG52"/>
  <c r="EI52"/>
  <c r="EK52"/>
  <c r="EM52"/>
  <c r="EO52"/>
  <c r="EQ52"/>
  <c r="ES52"/>
  <c r="EU52"/>
  <c r="EW52"/>
  <c r="BA53"/>
  <c r="BC53"/>
  <c r="BG53"/>
  <c r="BI53"/>
  <c r="BK53"/>
  <c r="BM53"/>
  <c r="BO53"/>
  <c r="BQ53"/>
  <c r="BS53"/>
  <c r="BU53"/>
  <c r="BW53"/>
  <c r="BY53"/>
  <c r="CA53"/>
  <c r="CC53"/>
  <c r="CE53"/>
  <c r="CG53"/>
  <c r="CI53"/>
  <c r="CK53"/>
  <c r="CM53"/>
  <c r="CO53"/>
  <c r="CQ53"/>
  <c r="CS53"/>
  <c r="CU53"/>
  <c r="CW53"/>
  <c r="DA53"/>
  <c r="DC53"/>
  <c r="DE53"/>
  <c r="DG53"/>
  <c r="DI53"/>
  <c r="DK53"/>
  <c r="DM53"/>
  <c r="DO53"/>
  <c r="DQ53"/>
  <c r="DS53"/>
  <c r="DU53"/>
  <c r="DW53"/>
  <c r="DY53"/>
  <c r="EA53"/>
  <c r="EC53"/>
  <c r="EE53"/>
  <c r="EG53"/>
  <c r="EI53"/>
  <c r="EK53"/>
  <c r="EM53"/>
  <c r="EO53"/>
  <c r="EQ53"/>
  <c r="ES53"/>
  <c r="EU53"/>
  <c r="EW53"/>
  <c r="BA54"/>
  <c r="BC54"/>
  <c r="BE54"/>
  <c r="BG54"/>
  <c r="BI54"/>
  <c r="BK54"/>
  <c r="BM54"/>
  <c r="BO54"/>
  <c r="BQ54"/>
  <c r="BS54"/>
  <c r="BU54"/>
  <c r="BW54"/>
  <c r="BY54"/>
  <c r="CA54"/>
  <c r="CC54"/>
  <c r="CE54"/>
  <c r="CG54"/>
  <c r="CI54"/>
  <c r="CK54"/>
  <c r="CM54"/>
  <c r="CO54"/>
  <c r="CQ54"/>
  <c r="CS54"/>
  <c r="CU54"/>
  <c r="CW54"/>
  <c r="DA54"/>
  <c r="DC54"/>
  <c r="DE54"/>
  <c r="DG54"/>
  <c r="DI54"/>
  <c r="DK54"/>
  <c r="DM54"/>
  <c r="DO54"/>
  <c r="DQ54"/>
  <c r="DS54"/>
  <c r="DU54"/>
  <c r="DW54"/>
  <c r="DY54"/>
  <c r="EA54"/>
  <c r="EC54"/>
  <c r="EE54"/>
  <c r="EG54"/>
  <c r="EI54"/>
  <c r="EK54"/>
  <c r="EM54"/>
  <c r="EO54"/>
  <c r="EQ54"/>
  <c r="ES54"/>
  <c r="EU54"/>
  <c r="EW54"/>
  <c r="BA55"/>
  <c r="BC55"/>
  <c r="BG55"/>
  <c r="BI55"/>
  <c r="BK55"/>
  <c r="BM55"/>
  <c r="BO55"/>
  <c r="BQ55"/>
  <c r="BS55"/>
  <c r="BU55"/>
  <c r="BW55"/>
  <c r="BY55"/>
  <c r="CA55"/>
  <c r="CC55"/>
  <c r="CE55"/>
  <c r="CG55"/>
  <c r="CI55"/>
  <c r="CK55"/>
  <c r="CM55"/>
  <c r="CO55"/>
  <c r="CQ55"/>
  <c r="CS55"/>
  <c r="CU55"/>
  <c r="CW55"/>
  <c r="DA55"/>
  <c r="DC55"/>
  <c r="DE55"/>
  <c r="DG55"/>
  <c r="DI55"/>
  <c r="DK55"/>
  <c r="DM55"/>
  <c r="DO55"/>
  <c r="DQ55"/>
  <c r="DS55"/>
  <c r="DU55"/>
  <c r="DW55"/>
  <c r="DY55"/>
  <c r="EA55"/>
  <c r="EC55"/>
  <c r="EE55"/>
  <c r="EG55"/>
  <c r="EI55"/>
  <c r="EK55"/>
  <c r="EM55"/>
  <c r="EO55"/>
  <c r="EQ55"/>
  <c r="ES55"/>
  <c r="EU55"/>
  <c r="EW55"/>
  <c r="BA56"/>
  <c r="BC56"/>
  <c r="BE56"/>
  <c r="BG56"/>
  <c r="BI56"/>
  <c r="BK56"/>
  <c r="BM56"/>
  <c r="BO56"/>
  <c r="BQ56"/>
  <c r="BS56"/>
  <c r="BU56"/>
  <c r="BW56"/>
  <c r="BY56"/>
  <c r="CA56"/>
  <c r="CC56"/>
  <c r="CE56"/>
  <c r="CG56"/>
  <c r="CI56"/>
  <c r="CK56"/>
  <c r="CM56"/>
  <c r="CO56"/>
  <c r="CQ56"/>
  <c r="CS56"/>
  <c r="CU56"/>
  <c r="CW56"/>
  <c r="DA56"/>
  <c r="DC56"/>
  <c r="DE56"/>
  <c r="DG56"/>
  <c r="DI56"/>
  <c r="DK56"/>
  <c r="DM56"/>
  <c r="DO56"/>
  <c r="DQ56"/>
  <c r="DS56"/>
  <c r="DU56"/>
  <c r="DW56"/>
  <c r="DY56"/>
  <c r="EA56"/>
  <c r="EC56"/>
  <c r="EE56"/>
  <c r="EG56"/>
  <c r="EI56"/>
  <c r="EK56"/>
  <c r="EM56"/>
  <c r="EO56"/>
  <c r="EQ56"/>
  <c r="ES56"/>
  <c r="EU56"/>
  <c r="EW56"/>
  <c r="BA57"/>
  <c r="BC57"/>
  <c r="BG57"/>
  <c r="BI57"/>
  <c r="BK57"/>
  <c r="BM57"/>
  <c r="BO57"/>
  <c r="BQ57"/>
  <c r="BS57"/>
  <c r="BU57"/>
  <c r="BW57"/>
  <c r="BY57"/>
  <c r="CA57"/>
  <c r="CC57"/>
  <c r="CE57"/>
  <c r="CG57"/>
  <c r="CI57"/>
  <c r="CK57"/>
  <c r="CM57"/>
  <c r="CO57"/>
  <c r="CQ57"/>
  <c r="CS57"/>
  <c r="CU57"/>
  <c r="CW57"/>
  <c r="DA57"/>
  <c r="DC57"/>
  <c r="DE57"/>
  <c r="DG57"/>
  <c r="DI57"/>
  <c r="DK57"/>
  <c r="DM57"/>
  <c r="DO57"/>
  <c r="DQ57"/>
  <c r="DS57"/>
  <c r="DU57"/>
  <c r="DW57"/>
  <c r="DY57"/>
  <c r="EA57"/>
  <c r="EC57"/>
  <c r="EE57"/>
  <c r="EG57"/>
  <c r="EI57"/>
  <c r="EK57"/>
  <c r="EM57"/>
  <c r="EO57"/>
  <c r="EQ57"/>
  <c r="ES57"/>
  <c r="EU57"/>
  <c r="EW57"/>
  <c r="BA58"/>
  <c r="BC58"/>
  <c r="BE58"/>
  <c r="BG58"/>
  <c r="BI58"/>
  <c r="BK58"/>
  <c r="BM58"/>
  <c r="BO58"/>
  <c r="DP58"/>
  <c r="BQ58"/>
  <c r="DR58"/>
  <c r="BS58"/>
  <c r="DT58"/>
  <c r="BU58"/>
  <c r="DV58"/>
  <c r="BW58"/>
  <c r="DX58"/>
  <c r="BY58"/>
  <c r="DZ58"/>
  <c r="CA58"/>
  <c r="EB58"/>
  <c r="CC58"/>
  <c r="ED58"/>
  <c r="CE58"/>
  <c r="EF58"/>
  <c r="CG58"/>
  <c r="EH58"/>
  <c r="CI58"/>
  <c r="EJ58"/>
  <c r="CK58"/>
  <c r="EL58"/>
  <c r="CM58"/>
  <c r="EN58"/>
  <c r="CO58"/>
  <c r="EP58"/>
  <c r="CQ58"/>
  <c r="ER58"/>
  <c r="CS58"/>
  <c r="ET58"/>
  <c r="CU58"/>
  <c r="EV58"/>
  <c r="CW58"/>
  <c r="BB58"/>
  <c r="BD58"/>
  <c r="BF58"/>
  <c r="BH58"/>
  <c r="BJ58"/>
  <c r="BL58"/>
  <c r="BN58"/>
  <c r="BJ68"/>
  <c r="DI68"/>
  <c r="BL68"/>
  <c r="DK68"/>
  <c r="BN68"/>
  <c r="DM68"/>
  <c r="BP68"/>
  <c r="DO68"/>
  <c r="BR68"/>
  <c r="DQ68"/>
  <c r="BT68"/>
  <c r="DS68"/>
  <c r="BV68"/>
  <c r="DU68"/>
  <c r="BX68"/>
  <c r="DW68"/>
  <c r="BZ68"/>
  <c r="DY68"/>
  <c r="CB68"/>
  <c r="EA68"/>
  <c r="CD68"/>
  <c r="EC68"/>
  <c r="CF68"/>
  <c r="EE68"/>
  <c r="CH68"/>
  <c r="EG68"/>
  <c r="CJ68"/>
  <c r="EI68"/>
  <c r="CL68"/>
  <c r="EK68"/>
  <c r="CN68"/>
  <c r="EM68"/>
  <c r="CP68"/>
  <c r="EO68"/>
  <c r="CR68"/>
  <c r="EQ68"/>
  <c r="CT68"/>
  <c r="ES68"/>
  <c r="CV68"/>
  <c r="EU68"/>
  <c r="CX68"/>
  <c r="EW68"/>
  <c r="BA59"/>
  <c r="BC59"/>
  <c r="BG59"/>
  <c r="BI59"/>
  <c r="BK59"/>
  <c r="BM59"/>
  <c r="BO59"/>
  <c r="BQ59"/>
  <c r="BS59"/>
  <c r="BU59"/>
  <c r="BW59"/>
  <c r="BY59"/>
  <c r="CA59"/>
  <c r="CC59"/>
  <c r="CE59"/>
  <c r="CG59"/>
  <c r="CI59"/>
  <c r="CK59"/>
  <c r="CM59"/>
  <c r="CO59"/>
  <c r="CQ59"/>
  <c r="CS59"/>
  <c r="CU59"/>
  <c r="CW59"/>
  <c r="DA59"/>
  <c r="DC59"/>
  <c r="DE59"/>
  <c r="DG59"/>
  <c r="DI59"/>
  <c r="DK59"/>
  <c r="DM59"/>
  <c r="DO59"/>
  <c r="DQ59"/>
  <c r="DS59"/>
  <c r="DU59"/>
  <c r="DW59"/>
  <c r="DY59"/>
  <c r="EA59"/>
  <c r="EC59"/>
  <c r="EE59"/>
  <c r="EG59"/>
  <c r="EI59"/>
  <c r="EK59"/>
  <c r="EM59"/>
  <c r="EO59"/>
  <c r="EQ59"/>
  <c r="ES59"/>
  <c r="EU59"/>
  <c r="EW59"/>
  <c r="BA60"/>
  <c r="BC60"/>
  <c r="BE60"/>
  <c r="BG60"/>
  <c r="BI60"/>
  <c r="BK60"/>
  <c r="BM60"/>
  <c r="BO60"/>
  <c r="BQ60"/>
  <c r="BS60"/>
  <c r="BU60"/>
  <c r="BW60"/>
  <c r="BY60"/>
  <c r="CA60"/>
  <c r="CC60"/>
  <c r="CE60"/>
  <c r="CG60"/>
  <c r="CI60"/>
  <c r="CK60"/>
  <c r="CM60"/>
  <c r="CO60"/>
  <c r="CQ60"/>
  <c r="CS60"/>
  <c r="CU60"/>
  <c r="CW60"/>
  <c r="DA60"/>
  <c r="DC60"/>
  <c r="DE60"/>
  <c r="DG60"/>
  <c r="DI60"/>
  <c r="DK60"/>
  <c r="DM60"/>
  <c r="DO60"/>
  <c r="DQ60"/>
  <c r="DS60"/>
  <c r="DU60"/>
  <c r="DW60"/>
  <c r="DY60"/>
  <c r="EA60"/>
  <c r="EC60"/>
  <c r="EE60"/>
  <c r="EG60"/>
  <c r="EI60"/>
  <c r="EK60"/>
  <c r="EM60"/>
  <c r="EO60"/>
  <c r="EQ60"/>
  <c r="ES60"/>
  <c r="EU60"/>
  <c r="EW60"/>
  <c r="BA61"/>
  <c r="BC61"/>
  <c r="BG61"/>
  <c r="BI61"/>
  <c r="BK61"/>
  <c r="BM61"/>
  <c r="BO61"/>
  <c r="BQ61"/>
  <c r="BS61"/>
  <c r="BU61"/>
  <c r="BW61"/>
  <c r="BY61"/>
  <c r="CA61"/>
  <c r="CC61"/>
  <c r="CE61"/>
  <c r="CG61"/>
  <c r="CI61"/>
  <c r="CK61"/>
  <c r="CM61"/>
  <c r="CO61"/>
  <c r="CQ61"/>
  <c r="CS61"/>
  <c r="CU61"/>
  <c r="CW61"/>
  <c r="DA61"/>
  <c r="DC61"/>
  <c r="DE61"/>
  <c r="DG61"/>
  <c r="DI61"/>
  <c r="DK61"/>
  <c r="DM61"/>
  <c r="DO61"/>
  <c r="DQ61"/>
  <c r="DS61"/>
  <c r="DU61"/>
  <c r="DW61"/>
  <c r="DY61"/>
  <c r="EA61"/>
  <c r="EC61"/>
  <c r="EE61"/>
  <c r="EG61"/>
  <c r="EI61"/>
  <c r="EK61"/>
  <c r="EM61"/>
  <c r="EO61"/>
  <c r="EQ61"/>
  <c r="ES61"/>
  <c r="EU61"/>
  <c r="EW61"/>
  <c r="BA62"/>
  <c r="BC62"/>
  <c r="BE62"/>
  <c r="BG62"/>
  <c r="BI62"/>
  <c r="BK62"/>
  <c r="BM62"/>
  <c r="BO62"/>
  <c r="BQ62"/>
  <c r="BS62"/>
  <c r="BU62"/>
  <c r="BW62"/>
  <c r="BY62"/>
  <c r="CA62"/>
  <c r="CC62"/>
  <c r="CE62"/>
  <c r="CG62"/>
  <c r="CI62"/>
  <c r="CK62"/>
  <c r="CM62"/>
  <c r="CO62"/>
  <c r="CQ62"/>
  <c r="CS62"/>
  <c r="CU62"/>
  <c r="CW62"/>
  <c r="DA62"/>
  <c r="DC62"/>
  <c r="DE62"/>
  <c r="DG62"/>
  <c r="DI62"/>
  <c r="DK62"/>
  <c r="DM62"/>
  <c r="DO62"/>
  <c r="DQ62"/>
  <c r="DS62"/>
  <c r="DU62"/>
  <c r="DW62"/>
  <c r="DY62"/>
  <c r="EA62"/>
  <c r="EC62"/>
  <c r="EE62"/>
  <c r="EG62"/>
  <c r="EI62"/>
  <c r="EK62"/>
  <c r="EM62"/>
  <c r="EO62"/>
  <c r="EQ62"/>
  <c r="ES62"/>
  <c r="EU62"/>
  <c r="EW62"/>
  <c r="BA63"/>
  <c r="BC63"/>
  <c r="BG63"/>
  <c r="BI63"/>
  <c r="BK63"/>
  <c r="BM63"/>
  <c r="BO63"/>
  <c r="BQ63"/>
  <c r="BS63"/>
  <c r="BU63"/>
  <c r="BW63"/>
  <c r="BY63"/>
  <c r="CA63"/>
  <c r="CC63"/>
  <c r="CE63"/>
  <c r="CG63"/>
  <c r="CI63"/>
  <c r="CK63"/>
  <c r="CM63"/>
  <c r="CO63"/>
  <c r="CQ63"/>
  <c r="CS63"/>
  <c r="CU63"/>
  <c r="CW63"/>
  <c r="DA63"/>
  <c r="DC63"/>
  <c r="DE63"/>
  <c r="DG63"/>
  <c r="DI63"/>
  <c r="DK63"/>
  <c r="DM63"/>
  <c r="DO63"/>
  <c r="DQ63"/>
  <c r="DS63"/>
  <c r="DU63"/>
  <c r="DW63"/>
  <c r="DY63"/>
  <c r="EA63"/>
  <c r="EC63"/>
  <c r="EE63"/>
  <c r="EG63"/>
  <c r="EI63"/>
  <c r="EK63"/>
  <c r="EM63"/>
  <c r="EO63"/>
  <c r="EQ63"/>
  <c r="ES63"/>
  <c r="EU63"/>
  <c r="EW63"/>
  <c r="BA64"/>
  <c r="BC64"/>
  <c r="BE64"/>
  <c r="BG64"/>
  <c r="BI64"/>
  <c r="BK64"/>
  <c r="BM64"/>
  <c r="BO64"/>
  <c r="BQ64"/>
  <c r="BS64"/>
  <c r="BU64"/>
  <c r="BW64"/>
  <c r="BY64"/>
  <c r="CA64"/>
  <c r="CC64"/>
  <c r="CE64"/>
  <c r="CG64"/>
  <c r="CI64"/>
  <c r="CK64"/>
  <c r="CM64"/>
  <c r="CO64"/>
  <c r="CQ64"/>
  <c r="CS64"/>
  <c r="CU64"/>
  <c r="CW64"/>
  <c r="DA64"/>
  <c r="DC64"/>
  <c r="DE64"/>
  <c r="DG64"/>
  <c r="DI64"/>
  <c r="DK64"/>
  <c r="DM64"/>
  <c r="DO64"/>
  <c r="DQ64"/>
  <c r="DS64"/>
  <c r="DU64"/>
  <c r="DW64"/>
  <c r="DY64"/>
  <c r="EA64"/>
  <c r="EC64"/>
  <c r="EE64"/>
  <c r="EG64"/>
  <c r="EI64"/>
  <c r="EK64"/>
  <c r="EM64"/>
  <c r="EO64"/>
  <c r="EQ64"/>
  <c r="ES64"/>
  <c r="EU64"/>
  <c r="EW64"/>
  <c r="BA65"/>
  <c r="BC65"/>
  <c r="BG65"/>
  <c r="BI65"/>
  <c r="BK65"/>
  <c r="BM65"/>
  <c r="BO65"/>
  <c r="BQ65"/>
  <c r="BS65"/>
  <c r="BU65"/>
  <c r="BW65"/>
  <c r="BY65"/>
  <c r="CA65"/>
  <c r="CC65"/>
  <c r="CE65"/>
  <c r="CG65"/>
  <c r="CI65"/>
  <c r="CK65"/>
  <c r="CM65"/>
  <c r="CO65"/>
  <c r="CQ65"/>
  <c r="CS65"/>
  <c r="CU65"/>
  <c r="CW65"/>
  <c r="DA65"/>
  <c r="DC65"/>
  <c r="DE65"/>
  <c r="DG65"/>
  <c r="DI65"/>
  <c r="DK65"/>
  <c r="DM65"/>
  <c r="DO65"/>
  <c r="DQ65"/>
  <c r="DS65"/>
  <c r="DU65"/>
  <c r="DW65"/>
  <c r="DY65"/>
  <c r="EA65"/>
  <c r="EC65"/>
  <c r="EE65"/>
  <c r="EG65"/>
  <c r="EI65"/>
  <c r="EK65"/>
  <c r="EM65"/>
  <c r="EO65"/>
  <c r="EQ65"/>
  <c r="ES65"/>
  <c r="EU65"/>
  <c r="EW65"/>
  <c r="BA66"/>
  <c r="BC66"/>
  <c r="BE66"/>
  <c r="BG66"/>
  <c r="BI66"/>
  <c r="BK66"/>
  <c r="BM66"/>
  <c r="BO66"/>
  <c r="BQ66"/>
  <c r="BS66"/>
  <c r="BU66"/>
  <c r="BW66"/>
  <c r="BY66"/>
  <c r="CA66"/>
  <c r="CC66"/>
  <c r="CE66"/>
  <c r="CG66"/>
  <c r="CI66"/>
  <c r="CK66"/>
  <c r="CM66"/>
  <c r="CO66"/>
  <c r="CQ66"/>
  <c r="CS66"/>
  <c r="CU66"/>
  <c r="CW66"/>
  <c r="DA66"/>
  <c r="DC66"/>
  <c r="DE66"/>
  <c r="DG66"/>
  <c r="DI66"/>
  <c r="DK66"/>
  <c r="DM66"/>
  <c r="DO66"/>
  <c r="DQ66"/>
  <c r="DS66"/>
  <c r="DU66"/>
  <c r="DW66"/>
  <c r="DY66"/>
  <c r="EA66"/>
  <c r="EC66"/>
  <c r="EE66"/>
  <c r="EG66"/>
  <c r="EI66"/>
  <c r="EK66"/>
  <c r="EM66"/>
  <c r="EO66"/>
  <c r="EQ66"/>
  <c r="ES66"/>
  <c r="EU66"/>
  <c r="EW66"/>
  <c r="BA67"/>
  <c r="BC67"/>
  <c r="BG67"/>
  <c r="BI67"/>
  <c r="BK67"/>
  <c r="BM67"/>
  <c r="BO67"/>
  <c r="BQ67"/>
  <c r="BS67"/>
  <c r="BU67"/>
  <c r="BW67"/>
  <c r="BY67"/>
  <c r="CA67"/>
  <c r="CC67"/>
  <c r="CE67"/>
  <c r="CG67"/>
  <c r="CI67"/>
  <c r="CK67"/>
  <c r="CM67"/>
  <c r="CO67"/>
  <c r="CQ67"/>
  <c r="CS67"/>
  <c r="CU67"/>
  <c r="CW67"/>
  <c r="DA67"/>
  <c r="DC67"/>
  <c r="DE67"/>
  <c r="DG67"/>
  <c r="DI67"/>
  <c r="DK67"/>
  <c r="DM67"/>
  <c r="DO67"/>
  <c r="DQ67"/>
  <c r="DS67"/>
  <c r="DU67"/>
  <c r="DW67"/>
  <c r="DY67"/>
  <c r="EA67"/>
  <c r="EC67"/>
  <c r="EE67"/>
  <c r="EG67"/>
  <c r="EI67"/>
  <c r="EK67"/>
  <c r="EM67"/>
  <c r="EO67"/>
  <c r="EQ67"/>
  <c r="ES67"/>
  <c r="EU67"/>
  <c r="EW67"/>
  <c r="BA68"/>
  <c r="BC68"/>
  <c r="BE68"/>
  <c r="BG68"/>
  <c r="BI68"/>
  <c r="DJ68"/>
  <c r="BK68"/>
  <c r="DL68"/>
  <c r="BM68"/>
  <c r="DN68"/>
  <c r="BO68"/>
  <c r="DP68"/>
  <c r="BQ68"/>
  <c r="DR68"/>
  <c r="BS68"/>
  <c r="DT68"/>
  <c r="BU68"/>
  <c r="DV68"/>
  <c r="BW68"/>
  <c r="DX68"/>
  <c r="BY68"/>
  <c r="DZ68"/>
  <c r="CA68"/>
  <c r="EB68"/>
  <c r="CC68"/>
  <c r="ED68"/>
  <c r="CE68"/>
  <c r="EF68"/>
  <c r="CG68"/>
  <c r="EH68"/>
  <c r="CI68"/>
  <c r="EJ68"/>
  <c r="CK68"/>
  <c r="EL68"/>
  <c r="CM68"/>
  <c r="EN68"/>
  <c r="CO68"/>
  <c r="EP68"/>
  <c r="CQ68"/>
  <c r="ER68"/>
  <c r="CS68"/>
  <c r="ET68"/>
  <c r="CU68"/>
  <c r="EV68"/>
  <c r="CW68"/>
  <c r="BB68"/>
  <c r="BD68"/>
  <c r="BF68"/>
  <c r="BH68"/>
  <c r="BA69"/>
  <c r="BC69"/>
  <c r="BG69"/>
  <c r="BI69"/>
  <c r="BK69"/>
  <c r="BM69"/>
  <c r="BO69"/>
  <c r="BQ69"/>
  <c r="BS69"/>
  <c r="BU69"/>
  <c r="BW69"/>
  <c r="BY69"/>
  <c r="CA69"/>
  <c r="CC69"/>
  <c r="CE69"/>
  <c r="CG69"/>
  <c r="CI69"/>
  <c r="CK69"/>
  <c r="CM69"/>
  <c r="CO69"/>
  <c r="CQ69"/>
  <c r="CS69"/>
  <c r="CU69"/>
  <c r="CW69"/>
  <c r="DA69"/>
  <c r="DC69"/>
  <c r="DE69"/>
  <c r="DG69"/>
  <c r="DI69"/>
  <c r="DK69"/>
  <c r="DM69"/>
  <c r="DO69"/>
  <c r="DQ69"/>
  <c r="DS69"/>
  <c r="DU69"/>
  <c r="DW69"/>
  <c r="DY69"/>
  <c r="EA69"/>
  <c r="EC69"/>
  <c r="EE69"/>
  <c r="EG69"/>
  <c r="EI69"/>
  <c r="EK69"/>
  <c r="EM69"/>
  <c r="EO69"/>
  <c r="EQ69"/>
  <c r="ES69"/>
  <c r="EU69"/>
  <c r="EW69"/>
  <c r="BA70"/>
  <c r="BC70"/>
  <c r="BE70"/>
  <c r="BG70"/>
  <c r="BI70"/>
  <c r="BK70"/>
  <c r="BM70"/>
  <c r="BO70"/>
  <c r="BQ70"/>
  <c r="BS70"/>
  <c r="BU70"/>
  <c r="BW70"/>
  <c r="BY70"/>
  <c r="CA70"/>
  <c r="CC70"/>
  <c r="CE70"/>
  <c r="CG70"/>
  <c r="CI70"/>
  <c r="CK70"/>
  <c r="CM70"/>
  <c r="CO70"/>
  <c r="CQ70"/>
  <c r="CS70"/>
  <c r="CU70"/>
  <c r="CW70"/>
  <c r="DA70"/>
  <c r="DC70"/>
  <c r="DE70"/>
  <c r="DG70"/>
  <c r="DI70"/>
  <c r="DK70"/>
  <c r="DM70"/>
  <c r="DO70"/>
  <c r="DQ70"/>
  <c r="DS70"/>
  <c r="DU70"/>
  <c r="DW70"/>
  <c r="DY70"/>
  <c r="EA70"/>
  <c r="EC70"/>
  <c r="EE70"/>
  <c r="EG70"/>
  <c r="EI70"/>
  <c r="EK70"/>
  <c r="EM70"/>
  <c r="EO70"/>
  <c r="EQ70"/>
  <c r="ES70"/>
  <c r="EU70"/>
  <c r="EW70"/>
  <c r="BA71"/>
  <c r="BC71"/>
  <c r="BG71"/>
  <c r="BI71"/>
  <c r="BK71"/>
  <c r="BM71"/>
  <c r="BO71"/>
  <c r="BQ71"/>
  <c r="BS71"/>
  <c r="BU71"/>
  <c r="BW71"/>
  <c r="BY71"/>
  <c r="CA71"/>
  <c r="CC71"/>
  <c r="CE71"/>
  <c r="CG71"/>
  <c r="CI71"/>
  <c r="CK71"/>
  <c r="CM71"/>
  <c r="CO71"/>
  <c r="CQ71"/>
  <c r="CS71"/>
  <c r="CU71"/>
  <c r="CW71"/>
  <c r="DA71"/>
  <c r="DC71"/>
  <c r="DE71"/>
  <c r="DG71"/>
  <c r="DI71"/>
  <c r="DK71"/>
  <c r="DM71"/>
  <c r="DO71"/>
  <c r="DQ71"/>
  <c r="DS71"/>
  <c r="DU71"/>
  <c r="DW71"/>
  <c r="DY71"/>
  <c r="EA71"/>
  <c r="EC71"/>
  <c r="EE71"/>
  <c r="EG71"/>
  <c r="EI71"/>
  <c r="EK71"/>
  <c r="EM71"/>
  <c r="EO71"/>
  <c r="EQ71"/>
  <c r="ES71"/>
  <c r="EU71"/>
  <c r="EW71"/>
  <c r="BA72"/>
  <c r="BC72"/>
  <c r="BE72"/>
  <c r="BG72"/>
  <c r="BI72"/>
  <c r="BK72"/>
  <c r="BM72"/>
  <c r="BO72"/>
  <c r="BQ72"/>
  <c r="BS72"/>
  <c r="BU72"/>
  <c r="BW72"/>
  <c r="BY72"/>
  <c r="CA72"/>
  <c r="CC72"/>
  <c r="CE72"/>
  <c r="CG72"/>
  <c r="CI72"/>
  <c r="CK72"/>
  <c r="CM72"/>
  <c r="CO72"/>
  <c r="CQ72"/>
  <c r="CS72"/>
  <c r="CU72"/>
  <c r="CW72"/>
  <c r="DA72"/>
  <c r="DC72"/>
  <c r="DE72"/>
  <c r="DG72"/>
  <c r="DI72"/>
  <c r="DK72"/>
  <c r="DM72"/>
  <c r="DO72"/>
  <c r="DQ72"/>
  <c r="DS72"/>
  <c r="DU72"/>
  <c r="DW72"/>
  <c r="DY72"/>
  <c r="EA72"/>
  <c r="EC72"/>
  <c r="EE72"/>
  <c r="EG72"/>
  <c r="EI72"/>
  <c r="EK72"/>
  <c r="EM72"/>
  <c r="EO72"/>
  <c r="EQ72"/>
  <c r="ES72"/>
  <c r="EU72"/>
  <c r="EW72"/>
  <c r="B7" i="1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6"/>
  <c r="C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FB72" i="16"/>
  <c r="FB24"/>
  <c r="CY22"/>
  <c r="M22" i="10"/>
  <c r="CY20" i="16"/>
  <c r="G23" i="11"/>
  <c r="CY16" i="16"/>
  <c r="G19" i="11"/>
  <c r="CY44" i="16"/>
  <c r="M44" i="10"/>
  <c r="CY40" i="16"/>
  <c r="M40" i="10"/>
  <c r="CY38" i="16"/>
  <c r="M38" i="10"/>
  <c r="CY36" i="16"/>
  <c r="M36" i="10"/>
  <c r="CY34" i="16"/>
  <c r="M34" i="10"/>
  <c r="CY32" i="16"/>
  <c r="G35" i="11"/>
  <c r="CY30" i="16"/>
  <c r="G33" i="11"/>
  <c r="EX72" i="16"/>
  <c r="AZ42"/>
  <c r="F45" i="11"/>
  <c r="AZ40" i="16"/>
  <c r="AZ38"/>
  <c r="L38" i="10"/>
  <c r="AZ36" i="16"/>
  <c r="AZ34"/>
  <c r="F37" i="11"/>
  <c r="AZ32" i="16"/>
  <c r="AZ30"/>
  <c r="F33" i="11"/>
  <c r="AZ7" i="16"/>
  <c r="FF7"/>
  <c r="AZ5"/>
  <c r="EZ5"/>
  <c r="AZ28"/>
  <c r="L28" i="10"/>
  <c r="AZ26" i="16"/>
  <c r="F29" i="11"/>
  <c r="EX24" i="16"/>
  <c r="AZ22"/>
  <c r="EZ22"/>
  <c r="AZ20"/>
  <c r="AZ16"/>
  <c r="EZ16"/>
  <c r="AZ14"/>
  <c r="F17" i="11"/>
  <c r="E17"/>
  <c r="M17"/>
  <c r="Q17"/>
  <c r="E75"/>
  <c r="M75"/>
  <c r="Q75"/>
  <c r="E25"/>
  <c r="M25"/>
  <c r="E73"/>
  <c r="M73"/>
  <c r="Q73"/>
  <c r="E49"/>
  <c r="M49"/>
  <c r="M19"/>
  <c r="E23"/>
  <c r="M23"/>
  <c r="E9"/>
  <c r="M9"/>
  <c r="E7"/>
  <c r="M7"/>
  <c r="Q7"/>
  <c r="E8"/>
  <c r="M8"/>
  <c r="Q8"/>
  <c r="E13"/>
  <c r="M13"/>
  <c r="Q13"/>
  <c r="E12"/>
  <c r="M12"/>
  <c r="Q12"/>
  <c r="E10"/>
  <c r="M10"/>
  <c r="Q10"/>
  <c r="E28"/>
  <c r="M28"/>
  <c r="Q28"/>
  <c r="E71"/>
  <c r="M71"/>
  <c r="E69"/>
  <c r="M69"/>
  <c r="Q69"/>
  <c r="E67"/>
  <c r="M67"/>
  <c r="E65"/>
  <c r="M65"/>
  <c r="Q65"/>
  <c r="E63"/>
  <c r="M63"/>
  <c r="E61"/>
  <c r="M61"/>
  <c r="Q61"/>
  <c r="E59"/>
  <c r="M59"/>
  <c r="E57"/>
  <c r="M57"/>
  <c r="Q57"/>
  <c r="E55"/>
  <c r="M55"/>
  <c r="E53"/>
  <c r="M53"/>
  <c r="Q53"/>
  <c r="E51"/>
  <c r="M51"/>
  <c r="E47"/>
  <c r="M47"/>
  <c r="Q47"/>
  <c r="E45"/>
  <c r="M45"/>
  <c r="E43"/>
  <c r="M43"/>
  <c r="Q43"/>
  <c r="E41"/>
  <c r="M41"/>
  <c r="E39"/>
  <c r="M39"/>
  <c r="Q39"/>
  <c r="E37"/>
  <c r="M37"/>
  <c r="E35"/>
  <c r="M35"/>
  <c r="Q35"/>
  <c r="E33"/>
  <c r="M33"/>
  <c r="E31"/>
  <c r="M31"/>
  <c r="Q31"/>
  <c r="E29"/>
  <c r="M29"/>
  <c r="FE16" i="16"/>
  <c r="EZ20"/>
  <c r="EX18"/>
  <c r="FA20"/>
  <c r="FC17"/>
  <c r="FE20"/>
  <c r="EY17"/>
  <c r="FB18"/>
  <c r="FF16"/>
  <c r="FA16"/>
  <c r="L42" i="10"/>
  <c r="F43" i="11"/>
  <c r="L40" i="10"/>
  <c r="F35" i="11"/>
  <c r="L32" i="10"/>
  <c r="F23" i="11"/>
  <c r="M32" i="10"/>
  <c r="G43" i="11"/>
  <c r="G39"/>
  <c r="F39"/>
  <c r="L36" i="10"/>
  <c r="M30"/>
  <c r="CL19" i="16"/>
  <c r="CJ19"/>
  <c r="CI19"/>
  <c r="CH19"/>
  <c r="CF19"/>
  <c r="CE19"/>
  <c r="CD19"/>
  <c r="CB19"/>
  <c r="CA19"/>
  <c r="BZ19"/>
  <c r="BX19"/>
  <c r="BW19"/>
  <c r="BV19"/>
  <c r="BA4"/>
  <c r="AZ54"/>
  <c r="F57" i="11"/>
  <c r="F19"/>
  <c r="G41"/>
  <c r="G37"/>
  <c r="L26" i="10"/>
  <c r="FG16" i="16"/>
  <c r="CY26"/>
  <c r="M26" i="10"/>
  <c r="CY28" i="16"/>
  <c r="EZ7"/>
  <c r="F10" i="11"/>
  <c r="L7" i="10"/>
  <c r="B18" i="16"/>
  <c r="G31" i="11"/>
  <c r="M28" i="10"/>
  <c r="F41" i="11"/>
  <c r="G47"/>
  <c r="F31"/>
  <c r="BA8" i="16"/>
  <c r="CY68"/>
  <c r="CY52"/>
  <c r="AZ50"/>
  <c r="CY48"/>
  <c r="AZ46"/>
  <c r="CX19"/>
  <c r="CV19"/>
  <c r="CU19"/>
  <c r="CT19"/>
  <c r="CR19"/>
  <c r="CQ19"/>
  <c r="CP19"/>
  <c r="CN19"/>
  <c r="CM19"/>
  <c r="BT19"/>
  <c r="BS19"/>
  <c r="BR19"/>
  <c r="BP19"/>
  <c r="BO19"/>
  <c r="BN19"/>
  <c r="BL19"/>
  <c r="BK19"/>
  <c r="BJ19"/>
  <c r="BH19"/>
  <c r="BG19"/>
  <c r="BB4"/>
  <c r="L5" i="10"/>
  <c r="FF5" i="16"/>
  <c r="F8" i="11"/>
  <c r="FA73" i="16"/>
  <c r="I7" i="13"/>
  <c r="AZ6" i="16"/>
  <c r="F9" i="11"/>
  <c r="G71"/>
  <c r="M68" i="10"/>
  <c r="G55" i="11"/>
  <c r="M52" i="10"/>
  <c r="F53" i="11"/>
  <c r="L50" i="10"/>
  <c r="G51" i="11"/>
  <c r="M48" i="10"/>
  <c r="F49" i="11"/>
  <c r="L46" i="10"/>
  <c r="L54"/>
  <c r="G29" i="11"/>
  <c r="L30" i="10"/>
  <c r="L34"/>
  <c r="FE73" i="16"/>
  <c r="I7" i="14"/>
  <c r="AZ72" i="16"/>
  <c r="CY64"/>
  <c r="M64" i="10"/>
  <c r="CY56" i="16"/>
  <c r="AZ52"/>
  <c r="L52" i="10"/>
  <c r="AZ48" i="16"/>
  <c r="CY46"/>
  <c r="G49" i="11"/>
  <c r="AZ44" i="16"/>
  <c r="CY42"/>
  <c r="M42" i="10"/>
  <c r="F75" i="11"/>
  <c r="L72" i="10"/>
  <c r="G67" i="11"/>
  <c r="M56" i="10"/>
  <c r="G59" i="11"/>
  <c r="F55"/>
  <c r="L48" i="10"/>
  <c r="F51" i="11"/>
  <c r="M46" i="10"/>
  <c r="F47" i="11"/>
  <c r="L44" i="10"/>
  <c r="G45" i="11"/>
  <c r="L16" i="10"/>
  <c r="CY5" i="16"/>
  <c r="G8" i="11"/>
  <c r="CY7" i="16"/>
  <c r="G10" i="11"/>
  <c r="CY25" i="16"/>
  <c r="M25" i="10"/>
  <c r="CY72" i="16"/>
  <c r="CY6"/>
  <c r="G9" i="11"/>
  <c r="CY66" i="16"/>
  <c r="AZ4"/>
  <c r="L4" i="10"/>
  <c r="EY73" i="16"/>
  <c r="I5" i="13"/>
  <c r="FC73" i="16"/>
  <c r="I5" i="14"/>
  <c r="E14" i="11"/>
  <c r="M14"/>
  <c r="Q14"/>
  <c r="FD6" i="16"/>
  <c r="C24"/>
  <c r="E24"/>
  <c r="D24"/>
  <c r="F24"/>
  <c r="FD7"/>
  <c r="M7" i="10"/>
  <c r="G28" i="11"/>
  <c r="Q23"/>
  <c r="Q19"/>
  <c r="AZ64" i="16"/>
  <c r="CY60"/>
  <c r="AZ60"/>
  <c r="AZ56"/>
  <c r="CY10"/>
  <c r="AZ66"/>
  <c r="CY62"/>
  <c r="AZ62"/>
  <c r="CY58"/>
  <c r="AZ58"/>
  <c r="CY54"/>
  <c r="CY50"/>
  <c r="CY4"/>
  <c r="CY9"/>
  <c r="CY14"/>
  <c r="AZ25"/>
  <c r="F28" i="11"/>
  <c r="CW19" i="16"/>
  <c r="CS19"/>
  <c r="CO19"/>
  <c r="CK19"/>
  <c r="CG19"/>
  <c r="CC19"/>
  <c r="BY19"/>
  <c r="BU19"/>
  <c r="BQ19"/>
  <c r="BM19"/>
  <c r="BI19"/>
  <c r="CY11"/>
  <c r="B24"/>
  <c r="FD20"/>
  <c r="M20" i="10"/>
  <c r="EZ14" i="16"/>
  <c r="L14" i="10"/>
  <c r="FG14" i="16"/>
  <c r="FG22"/>
  <c r="F25" i="11"/>
  <c r="L22" i="10"/>
  <c r="FD16" i="16"/>
  <c r="M16" i="10"/>
  <c r="G75" i="11"/>
  <c r="M72" i="10"/>
  <c r="Q71" i="11"/>
  <c r="Q67"/>
  <c r="Q63"/>
  <c r="Q59"/>
  <c r="Q55"/>
  <c r="Q51"/>
  <c r="Q49"/>
  <c r="Q45"/>
  <c r="Q41"/>
  <c r="Q37"/>
  <c r="Q33"/>
  <c r="Q29"/>
  <c r="Q25"/>
  <c r="FG20" i="16"/>
  <c r="L20" i="10"/>
  <c r="FF6" i="16"/>
  <c r="L6" i="10"/>
  <c r="FD22" i="16"/>
  <c r="G25" i="11"/>
  <c r="CY70" i="16"/>
  <c r="AZ70"/>
  <c r="Q9" i="11"/>
  <c r="AZ68" i="16"/>
  <c r="BA13"/>
  <c r="BA12"/>
  <c r="BA11"/>
  <c r="AZ11"/>
  <c r="BA10"/>
  <c r="AZ10"/>
  <c r="BA9"/>
  <c r="AZ9"/>
  <c r="D12"/>
  <c r="F12"/>
  <c r="C12"/>
  <c r="E12"/>
  <c r="BA19"/>
  <c r="F19"/>
  <c r="DD19"/>
  <c r="D19"/>
  <c r="BC19"/>
  <c r="C18"/>
  <c r="F3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3"/>
  <c r="F21"/>
  <c r="E17"/>
  <c r="E15"/>
  <c r="E13"/>
  <c r="F8"/>
  <c r="E19"/>
  <c r="FD25"/>
  <c r="EZ25"/>
  <c r="L25" i="10"/>
  <c r="M5"/>
  <c r="FD5" i="16"/>
  <c r="BA18"/>
  <c r="CZ18"/>
  <c r="FG25"/>
  <c r="EZ4"/>
  <c r="FF4"/>
  <c r="EZ6"/>
  <c r="F7" i="11"/>
  <c r="M6" i="10"/>
  <c r="G69" i="11"/>
  <c r="M66" i="10"/>
  <c r="FD14" i="16"/>
  <c r="G17" i="11"/>
  <c r="M14" i="10"/>
  <c r="M4"/>
  <c r="FD4" i="16"/>
  <c r="G7" i="11"/>
  <c r="G57"/>
  <c r="M54" i="10"/>
  <c r="G61" i="11"/>
  <c r="M58" i="10"/>
  <c r="G65" i="11"/>
  <c r="M62" i="10"/>
  <c r="FD10" i="16"/>
  <c r="M10" i="10"/>
  <c r="G13" i="11"/>
  <c r="F63"/>
  <c r="L60" i="10"/>
  <c r="F67" i="11"/>
  <c r="L64" i="10"/>
  <c r="DB24" i="16"/>
  <c r="BC24"/>
  <c r="BB24"/>
  <c r="DA24"/>
  <c r="FD9"/>
  <c r="M9" i="10"/>
  <c r="G12" i="11"/>
  <c r="G53"/>
  <c r="M50" i="10"/>
  <c r="F61" i="11"/>
  <c r="L58" i="10"/>
  <c r="F65" i="11"/>
  <c r="L62" i="10"/>
  <c r="F69" i="11"/>
  <c r="L66" i="10"/>
  <c r="F59" i="11"/>
  <c r="L56" i="10"/>
  <c r="G63" i="11"/>
  <c r="M60" i="10"/>
  <c r="DD24" i="16"/>
  <c r="BE24"/>
  <c r="BD24"/>
  <c r="DC24"/>
  <c r="BA24"/>
  <c r="E27" i="11"/>
  <c r="M27"/>
  <c r="Q27"/>
  <c r="CZ24" i="16"/>
  <c r="FD11"/>
  <c r="G14" i="11"/>
  <c r="M11" i="10"/>
  <c r="BE8" i="16"/>
  <c r="AZ8"/>
  <c r="DD8"/>
  <c r="CY8"/>
  <c r="E11" i="11"/>
  <c r="M11"/>
  <c r="Q11"/>
  <c r="BE21" i="16"/>
  <c r="AZ21"/>
  <c r="DD21"/>
  <c r="CY21"/>
  <c r="E24" i="11"/>
  <c r="M24"/>
  <c r="Q24"/>
  <c r="BD19" i="16"/>
  <c r="DC19"/>
  <c r="BD13"/>
  <c r="DC13"/>
  <c r="CY13"/>
  <c r="E16" i="11"/>
  <c r="M16"/>
  <c r="Q16"/>
  <c r="BD17" i="16"/>
  <c r="AZ17"/>
  <c r="DC17"/>
  <c r="CY17"/>
  <c r="E20" i="11"/>
  <c r="M20"/>
  <c r="Q20"/>
  <c r="BE23" i="16"/>
  <c r="AZ23"/>
  <c r="DD23"/>
  <c r="CY23"/>
  <c r="E26" i="11"/>
  <c r="M26"/>
  <c r="Q26"/>
  <c r="DD29" i="16"/>
  <c r="CY29"/>
  <c r="BE29"/>
  <c r="AZ29"/>
  <c r="E32" i="11"/>
  <c r="M32"/>
  <c r="Q32"/>
  <c r="DD33" i="16"/>
  <c r="CY33"/>
  <c r="BE33"/>
  <c r="AZ33"/>
  <c r="E36" i="11"/>
  <c r="M36"/>
  <c r="Q36"/>
  <c r="DD37" i="16"/>
  <c r="CY37"/>
  <c r="BE37"/>
  <c r="AZ37"/>
  <c r="E40" i="11"/>
  <c r="M40"/>
  <c r="Q40"/>
  <c r="DD41" i="16"/>
  <c r="CY41"/>
  <c r="BE41"/>
  <c r="AZ41"/>
  <c r="E44" i="11"/>
  <c r="M44"/>
  <c r="Q44"/>
  <c r="DD45" i="16"/>
  <c r="CY45"/>
  <c r="BE45"/>
  <c r="AZ45"/>
  <c r="E48" i="11"/>
  <c r="M48"/>
  <c r="Q48"/>
  <c r="DD49" i="16"/>
  <c r="CY49"/>
  <c r="BE49"/>
  <c r="AZ49"/>
  <c r="E52" i="11"/>
  <c r="M52"/>
  <c r="Q52"/>
  <c r="DD53" i="16"/>
  <c r="CY53"/>
  <c r="BE53"/>
  <c r="AZ53"/>
  <c r="E56" i="11"/>
  <c r="M56"/>
  <c r="Q56"/>
  <c r="DD57" i="16"/>
  <c r="CY57"/>
  <c r="BE57"/>
  <c r="AZ57"/>
  <c r="E60" i="11"/>
  <c r="M60"/>
  <c r="Q60"/>
  <c r="DD61" i="16"/>
  <c r="CY61"/>
  <c r="BE61"/>
  <c r="AZ61"/>
  <c r="E64" i="11"/>
  <c r="M64"/>
  <c r="Q64"/>
  <c r="DD65" i="16"/>
  <c r="CY65"/>
  <c r="BE65"/>
  <c r="AZ65"/>
  <c r="E68" i="11"/>
  <c r="M68"/>
  <c r="Q68"/>
  <c r="DD69" i="16"/>
  <c r="CY69"/>
  <c r="BE69"/>
  <c r="AZ69"/>
  <c r="E72" i="11"/>
  <c r="M72"/>
  <c r="Q72"/>
  <c r="DD3" i="16"/>
  <c r="CY3"/>
  <c r="BE3"/>
  <c r="AZ3"/>
  <c r="E6" i="11"/>
  <c r="M6"/>
  <c r="Q6"/>
  <c r="DB19" i="16"/>
  <c r="CY19"/>
  <c r="E22" i="11"/>
  <c r="M22"/>
  <c r="Q22"/>
  <c r="BE19" i="16"/>
  <c r="AZ19"/>
  <c r="DA12"/>
  <c r="BB12"/>
  <c r="E15" i="11"/>
  <c r="M15"/>
  <c r="Q15"/>
  <c r="DB12" i="16"/>
  <c r="BC12"/>
  <c r="EZ10"/>
  <c r="L10" i="10"/>
  <c r="FG10" i="16"/>
  <c r="F13" i="11"/>
  <c r="L68" i="10"/>
  <c r="F71" i="11"/>
  <c r="F73"/>
  <c r="L70" i="10"/>
  <c r="BD15" i="16"/>
  <c r="AZ15"/>
  <c r="DC15"/>
  <c r="CY15"/>
  <c r="E18" i="11"/>
  <c r="M18"/>
  <c r="Q18"/>
  <c r="BE27" i="16"/>
  <c r="AZ27"/>
  <c r="DD27"/>
  <c r="CY27"/>
  <c r="E30" i="11"/>
  <c r="M30"/>
  <c r="Q30"/>
  <c r="DD31" i="16"/>
  <c r="CY31"/>
  <c r="BE31"/>
  <c r="AZ31"/>
  <c r="E34" i="11"/>
  <c r="M34"/>
  <c r="Q34"/>
  <c r="DD35" i="16"/>
  <c r="CY35"/>
  <c r="BE35"/>
  <c r="AZ35"/>
  <c r="E38" i="11"/>
  <c r="M38"/>
  <c r="Q38"/>
  <c r="DD39" i="16"/>
  <c r="CY39"/>
  <c r="BE39"/>
  <c r="AZ39"/>
  <c r="E42" i="11"/>
  <c r="M42"/>
  <c r="Q42"/>
  <c r="DD43" i="16"/>
  <c r="CY43"/>
  <c r="BE43"/>
  <c r="AZ43"/>
  <c r="E46" i="11"/>
  <c r="M46"/>
  <c r="Q46"/>
  <c r="DD47" i="16"/>
  <c r="CY47"/>
  <c r="BE47"/>
  <c r="AZ47"/>
  <c r="E50" i="11"/>
  <c r="M50"/>
  <c r="Q50"/>
  <c r="DD51" i="16"/>
  <c r="CY51"/>
  <c r="BE51"/>
  <c r="AZ51"/>
  <c r="E54" i="11"/>
  <c r="M54"/>
  <c r="Q54"/>
  <c r="DD55" i="16"/>
  <c r="CY55"/>
  <c r="BE55"/>
  <c r="AZ55"/>
  <c r="E58" i="11"/>
  <c r="M58"/>
  <c r="Q58"/>
  <c r="DD59" i="16"/>
  <c r="CY59"/>
  <c r="BE59"/>
  <c r="AZ59"/>
  <c r="E62" i="11"/>
  <c r="M62"/>
  <c r="Q62"/>
  <c r="DD63" i="16"/>
  <c r="CY63"/>
  <c r="BE63"/>
  <c r="AZ63"/>
  <c r="E66" i="11"/>
  <c r="M66"/>
  <c r="Q66"/>
  <c r="DD67" i="16"/>
  <c r="CY67"/>
  <c r="BE67"/>
  <c r="AZ67"/>
  <c r="E70" i="11"/>
  <c r="M70"/>
  <c r="Q70"/>
  <c r="DD71" i="16"/>
  <c r="CY71"/>
  <c r="BE71"/>
  <c r="AZ71"/>
  <c r="E74" i="11"/>
  <c r="M74"/>
  <c r="Q74"/>
  <c r="BB18" i="16"/>
  <c r="AZ18"/>
  <c r="DA18"/>
  <c r="CY18"/>
  <c r="E21" i="11"/>
  <c r="M21"/>
  <c r="Q21"/>
  <c r="R21"/>
  <c r="BD12" i="16"/>
  <c r="DC12"/>
  <c r="DD12"/>
  <c r="BE12"/>
  <c r="FF9"/>
  <c r="F12" i="11"/>
  <c r="L9" i="10"/>
  <c r="EZ9" i="16"/>
  <c r="EZ11"/>
  <c r="F14" i="11"/>
  <c r="FG11" i="16"/>
  <c r="L11" i="10"/>
  <c r="AZ13" i="16"/>
  <c r="R9" i="11"/>
  <c r="M70" i="10"/>
  <c r="G73" i="11"/>
  <c r="R59"/>
  <c r="R45"/>
  <c r="CY24" i="16"/>
  <c r="AZ24"/>
  <c r="FG24"/>
  <c r="R67" i="11"/>
  <c r="R51"/>
  <c r="R37"/>
  <c r="R29"/>
  <c r="AZ12" i="16"/>
  <c r="R74" i="11"/>
  <c r="R25"/>
  <c r="AD25"/>
  <c r="FD24" i="16"/>
  <c r="M24" i="10"/>
  <c r="G27" i="11"/>
  <c r="AA25"/>
  <c r="BV25"/>
  <c r="CA25"/>
  <c r="AU25"/>
  <c r="AQ25"/>
  <c r="AC25"/>
  <c r="BI25"/>
  <c r="X25"/>
  <c r="BD25"/>
  <c r="CJ25"/>
  <c r="Z25"/>
  <c r="AE25"/>
  <c r="AL25"/>
  <c r="AS25"/>
  <c r="BY25"/>
  <c r="AN25"/>
  <c r="BT25"/>
  <c r="BF25"/>
  <c r="BK25"/>
  <c r="FG19" i="16"/>
  <c r="EZ19"/>
  <c r="F22" i="11"/>
  <c r="L19" i="10"/>
  <c r="EZ12" i="16"/>
  <c r="FG12"/>
  <c r="L12" i="10"/>
  <c r="F15" i="11"/>
  <c r="T45"/>
  <c r="BS45"/>
  <c r="BC45"/>
  <c r="BJ45"/>
  <c r="CA45"/>
  <c r="AU45"/>
  <c r="CH45"/>
  <c r="BB45"/>
  <c r="V45"/>
  <c r="CE45"/>
  <c r="BO45"/>
  <c r="AY45"/>
  <c r="AI45"/>
  <c r="S45"/>
  <c r="BV45"/>
  <c r="BF45"/>
  <c r="AP45"/>
  <c r="Z45"/>
  <c r="AT45"/>
  <c r="AM45"/>
  <c r="BZ45"/>
  <c r="CI45"/>
  <c r="AD45"/>
  <c r="AE45"/>
  <c r="AL45"/>
  <c r="W45"/>
  <c r="BK45"/>
  <c r="BR45"/>
  <c r="BG45"/>
  <c r="AA45"/>
  <c r="BN45"/>
  <c r="AH45"/>
  <c r="BW45"/>
  <c r="CD45"/>
  <c r="AQ45"/>
  <c r="AX45"/>
  <c r="CG45"/>
  <c r="BY45"/>
  <c r="BQ45"/>
  <c r="BI45"/>
  <c r="BA45"/>
  <c r="AS45"/>
  <c r="AK45"/>
  <c r="AC45"/>
  <c r="U45"/>
  <c r="CF45"/>
  <c r="BX45"/>
  <c r="BP45"/>
  <c r="BH45"/>
  <c r="AZ45"/>
  <c r="AR45"/>
  <c r="AJ45"/>
  <c r="AB45"/>
  <c r="CC45"/>
  <c r="BU45"/>
  <c r="BM45"/>
  <c r="BE45"/>
  <c r="AW45"/>
  <c r="AO45"/>
  <c r="AG45"/>
  <c r="Y45"/>
  <c r="CJ45"/>
  <c r="CB45"/>
  <c r="BT45"/>
  <c r="BL45"/>
  <c r="BD45"/>
  <c r="AV45"/>
  <c r="AN45"/>
  <c r="AF45"/>
  <c r="X45"/>
  <c r="AQ67"/>
  <c r="AX67"/>
  <c r="BW67"/>
  <c r="CD67"/>
  <c r="AP67"/>
  <c r="BV67"/>
  <c r="AI67"/>
  <c r="BO67"/>
  <c r="BG67"/>
  <c r="BN67"/>
  <c r="T67"/>
  <c r="AD67"/>
  <c r="AT67"/>
  <c r="BJ67"/>
  <c r="BZ67"/>
  <c r="W67"/>
  <c r="AM67"/>
  <c r="BC67"/>
  <c r="BS67"/>
  <c r="CI67"/>
  <c r="CG67"/>
  <c r="BY67"/>
  <c r="BQ67"/>
  <c r="BI67"/>
  <c r="BA67"/>
  <c r="AS67"/>
  <c r="AK67"/>
  <c r="AC67"/>
  <c r="U67"/>
  <c r="CF67"/>
  <c r="BX67"/>
  <c r="BP67"/>
  <c r="BH67"/>
  <c r="AZ67"/>
  <c r="AR67"/>
  <c r="AJ67"/>
  <c r="AB67"/>
  <c r="Z67"/>
  <c r="BF67"/>
  <c r="S67"/>
  <c r="AY67"/>
  <c r="CE67"/>
  <c r="AA67"/>
  <c r="AH67"/>
  <c r="V67"/>
  <c r="AL67"/>
  <c r="BB67"/>
  <c r="BR67"/>
  <c r="CH67"/>
  <c r="AE67"/>
  <c r="AU67"/>
  <c r="BK67"/>
  <c r="CA67"/>
  <c r="CC67"/>
  <c r="BU67"/>
  <c r="BM67"/>
  <c r="BE67"/>
  <c r="AW67"/>
  <c r="AO67"/>
  <c r="AG67"/>
  <c r="Y67"/>
  <c r="CJ67"/>
  <c r="CB67"/>
  <c r="BT67"/>
  <c r="BL67"/>
  <c r="BD67"/>
  <c r="AV67"/>
  <c r="AN67"/>
  <c r="AF67"/>
  <c r="X67"/>
  <c r="AX51"/>
  <c r="AA51"/>
  <c r="BG51"/>
  <c r="AH51"/>
  <c r="BN51"/>
  <c r="BW51"/>
  <c r="CD51"/>
  <c r="AQ51"/>
  <c r="AP51"/>
  <c r="BV51"/>
  <c r="AI51"/>
  <c r="BO51"/>
  <c r="Z51"/>
  <c r="BF51"/>
  <c r="S51"/>
  <c r="AY51"/>
  <c r="CE51"/>
  <c r="T51"/>
  <c r="AB51"/>
  <c r="AJ51"/>
  <c r="AR51"/>
  <c r="AZ51"/>
  <c r="BH51"/>
  <c r="BP51"/>
  <c r="BX51"/>
  <c r="CF51"/>
  <c r="U51"/>
  <c r="AC51"/>
  <c r="AK51"/>
  <c r="AS51"/>
  <c r="BA51"/>
  <c r="BI51"/>
  <c r="BQ51"/>
  <c r="BY51"/>
  <c r="CG51"/>
  <c r="X51"/>
  <c r="AF51"/>
  <c r="AN51"/>
  <c r="AV51"/>
  <c r="BD51"/>
  <c r="BL51"/>
  <c r="BT51"/>
  <c r="CB51"/>
  <c r="CJ51"/>
  <c r="Y51"/>
  <c r="AG51"/>
  <c r="AO51"/>
  <c r="AW51"/>
  <c r="BE51"/>
  <c r="BM51"/>
  <c r="BU51"/>
  <c r="CC51"/>
  <c r="CI51"/>
  <c r="BS51"/>
  <c r="BC51"/>
  <c r="AM51"/>
  <c r="W51"/>
  <c r="BZ51"/>
  <c r="BJ51"/>
  <c r="AT51"/>
  <c r="AD51"/>
  <c r="CA51"/>
  <c r="BK51"/>
  <c r="AU51"/>
  <c r="AE51"/>
  <c r="CH51"/>
  <c r="BR51"/>
  <c r="BB51"/>
  <c r="AL51"/>
  <c r="V51"/>
  <c r="T37"/>
  <c r="BG37"/>
  <c r="BN37"/>
  <c r="AA37"/>
  <c r="BW37"/>
  <c r="CD37"/>
  <c r="BO37"/>
  <c r="AI37"/>
  <c r="BV37"/>
  <c r="AP37"/>
  <c r="CA37"/>
  <c r="BK37"/>
  <c r="AU37"/>
  <c r="AE37"/>
  <c r="CH37"/>
  <c r="BR37"/>
  <c r="BB37"/>
  <c r="AL37"/>
  <c r="V37"/>
  <c r="AX37"/>
  <c r="AY37"/>
  <c r="BF37"/>
  <c r="AH37"/>
  <c r="AQ37"/>
  <c r="CE37"/>
  <c r="S37"/>
  <c r="Z37"/>
  <c r="BS37"/>
  <c r="AM37"/>
  <c r="BZ37"/>
  <c r="AT37"/>
  <c r="CI37"/>
  <c r="W37"/>
  <c r="AD37"/>
  <c r="BC37"/>
  <c r="BJ37"/>
  <c r="CG37"/>
  <c r="BY37"/>
  <c r="BQ37"/>
  <c r="BI37"/>
  <c r="BA37"/>
  <c r="AS37"/>
  <c r="AK37"/>
  <c r="AC37"/>
  <c r="U37"/>
  <c r="CF37"/>
  <c r="BX37"/>
  <c r="BP37"/>
  <c r="BH37"/>
  <c r="AZ37"/>
  <c r="AR37"/>
  <c r="AJ37"/>
  <c r="AB37"/>
  <c r="CC37"/>
  <c r="BU37"/>
  <c r="BM37"/>
  <c r="BE37"/>
  <c r="AW37"/>
  <c r="AO37"/>
  <c r="AG37"/>
  <c r="Y37"/>
  <c r="CJ37"/>
  <c r="CB37"/>
  <c r="BT37"/>
  <c r="BL37"/>
  <c r="BD37"/>
  <c r="AV37"/>
  <c r="AN37"/>
  <c r="AF37"/>
  <c r="X37"/>
  <c r="BW9"/>
  <c r="CD9"/>
  <c r="AQ9"/>
  <c r="AX9"/>
  <c r="Z9"/>
  <c r="BF9"/>
  <c r="S9"/>
  <c r="AY9"/>
  <c r="CE9"/>
  <c r="BG9"/>
  <c r="BN9"/>
  <c r="V9"/>
  <c r="AL9"/>
  <c r="BB9"/>
  <c r="BR9"/>
  <c r="CH9"/>
  <c r="AE9"/>
  <c r="AU9"/>
  <c r="BK9"/>
  <c r="CA9"/>
  <c r="CG9"/>
  <c r="BY9"/>
  <c r="BQ9"/>
  <c r="BI9"/>
  <c r="BA9"/>
  <c r="AS9"/>
  <c r="AK9"/>
  <c r="AC9"/>
  <c r="U9"/>
  <c r="CF9"/>
  <c r="BX9"/>
  <c r="BP9"/>
  <c r="BH9"/>
  <c r="AZ9"/>
  <c r="AR9"/>
  <c r="AJ9"/>
  <c r="AB9"/>
  <c r="AP9"/>
  <c r="BV9"/>
  <c r="AI9"/>
  <c r="BO9"/>
  <c r="AA9"/>
  <c r="AH9"/>
  <c r="T9"/>
  <c r="AD9"/>
  <c r="AT9"/>
  <c r="BJ9"/>
  <c r="BZ9"/>
  <c r="W9"/>
  <c r="AM9"/>
  <c r="BC9"/>
  <c r="BS9"/>
  <c r="CI9"/>
  <c r="CC9"/>
  <c r="BU9"/>
  <c r="BM9"/>
  <c r="BE9"/>
  <c r="AW9"/>
  <c r="AO9"/>
  <c r="AG9"/>
  <c r="Y9"/>
  <c r="CJ9"/>
  <c r="CB9"/>
  <c r="BT9"/>
  <c r="BL9"/>
  <c r="BD9"/>
  <c r="AV9"/>
  <c r="AN9"/>
  <c r="AF9"/>
  <c r="X9"/>
  <c r="BJ21"/>
  <c r="AA21"/>
  <c r="BG21"/>
  <c r="V21"/>
  <c r="BB21"/>
  <c r="CH21"/>
  <c r="AT21"/>
  <c r="AY21"/>
  <c r="CD21"/>
  <c r="BN21"/>
  <c r="AX21"/>
  <c r="AH21"/>
  <c r="CI21"/>
  <c r="BS21"/>
  <c r="BC21"/>
  <c r="AM21"/>
  <c r="W21"/>
  <c r="BO21"/>
  <c r="AD21"/>
  <c r="AI21"/>
  <c r="AQ21"/>
  <c r="AL21"/>
  <c r="BZ21"/>
  <c r="S21"/>
  <c r="BF21"/>
  <c r="Z21"/>
  <c r="BK21"/>
  <c r="AE21"/>
  <c r="BW21"/>
  <c r="BV21"/>
  <c r="CA21"/>
  <c r="CJ21"/>
  <c r="CB21"/>
  <c r="BT21"/>
  <c r="BL21"/>
  <c r="BD21"/>
  <c r="AV21"/>
  <c r="AN21"/>
  <c r="AF21"/>
  <c r="X21"/>
  <c r="CG21"/>
  <c r="BY21"/>
  <c r="BQ21"/>
  <c r="BI21"/>
  <c r="BA21"/>
  <c r="AS21"/>
  <c r="AK21"/>
  <c r="AC21"/>
  <c r="U21"/>
  <c r="BR21"/>
  <c r="CE21"/>
  <c r="AP21"/>
  <c r="AU21"/>
  <c r="CF21"/>
  <c r="BX21"/>
  <c r="BP21"/>
  <c r="BH21"/>
  <c r="AZ21"/>
  <c r="AR21"/>
  <c r="AJ21"/>
  <c r="AB21"/>
  <c r="T21"/>
  <c r="CC21"/>
  <c r="BU21"/>
  <c r="BM21"/>
  <c r="BE21"/>
  <c r="AW21"/>
  <c r="AO21"/>
  <c r="AG21"/>
  <c r="Y21"/>
  <c r="EZ18" i="16"/>
  <c r="L18" i="10"/>
  <c r="F21" i="11"/>
  <c r="FG18" i="16"/>
  <c r="F74" i="11"/>
  <c r="L71" i="10"/>
  <c r="R70" i="11"/>
  <c r="G70"/>
  <c r="M67" i="10"/>
  <c r="F66" i="11"/>
  <c r="L63" i="10"/>
  <c r="R62" i="11"/>
  <c r="G62"/>
  <c r="M59" i="10"/>
  <c r="F58" i="11"/>
  <c r="L55" i="10"/>
  <c r="R54" i="11"/>
  <c r="G54"/>
  <c r="M51" i="10"/>
  <c r="F50" i="11"/>
  <c r="L47" i="10"/>
  <c r="R46" i="11"/>
  <c r="G46"/>
  <c r="M43" i="10"/>
  <c r="L39"/>
  <c r="F42" i="11"/>
  <c r="R38"/>
  <c r="M35" i="10"/>
  <c r="G38" i="11"/>
  <c r="F34"/>
  <c r="L31" i="10"/>
  <c r="R30" i="11"/>
  <c r="F30"/>
  <c r="L27" i="10"/>
  <c r="FD15" i="16"/>
  <c r="M15" i="10"/>
  <c r="G18" i="11"/>
  <c r="R71"/>
  <c r="R55"/>
  <c r="R41"/>
  <c r="R15"/>
  <c r="CY12" i="16"/>
  <c r="FD19"/>
  <c r="M19" i="10"/>
  <c r="G22" i="11"/>
  <c r="FF3" i="16"/>
  <c r="AZ73"/>
  <c r="EX3"/>
  <c r="EX73"/>
  <c r="I4" i="13"/>
  <c r="F6" i="11"/>
  <c r="L3" i="10"/>
  <c r="R72" i="11"/>
  <c r="G72"/>
  <c r="M69" i="10"/>
  <c r="F68" i="11"/>
  <c r="L65" i="10"/>
  <c r="R64" i="11"/>
  <c r="G64"/>
  <c r="M61" i="10"/>
  <c r="L57"/>
  <c r="F60" i="11"/>
  <c r="R56"/>
  <c r="G56"/>
  <c r="M53" i="10"/>
  <c r="F52" i="11"/>
  <c r="L49" i="10"/>
  <c r="R48" i="11"/>
  <c r="G48"/>
  <c r="M45" i="10"/>
  <c r="F44" i="11"/>
  <c r="L41" i="10"/>
  <c r="R40" i="11"/>
  <c r="G40"/>
  <c r="M37" i="10"/>
  <c r="F36" i="11"/>
  <c r="L33" i="10"/>
  <c r="R32" i="11"/>
  <c r="M29" i="10"/>
  <c r="G32" i="11"/>
  <c r="FD23" i="16"/>
  <c r="G26" i="11"/>
  <c r="M23" i="10"/>
  <c r="R20" i="11"/>
  <c r="EZ17" i="16"/>
  <c r="FG17"/>
  <c r="L17" i="10"/>
  <c r="F20" i="11"/>
  <c r="M13" i="10"/>
  <c r="FD13" i="16"/>
  <c r="G16" i="11"/>
  <c r="R24"/>
  <c r="EZ21" i="16"/>
  <c r="L21" i="10"/>
  <c r="F24" i="11"/>
  <c r="FG21" i="16"/>
  <c r="FD8"/>
  <c r="M8" i="10"/>
  <c r="G11" i="11"/>
  <c r="BC59"/>
  <c r="BJ59"/>
  <c r="CI59"/>
  <c r="AD59"/>
  <c r="AT59"/>
  <c r="W59"/>
  <c r="BS59"/>
  <c r="BZ59"/>
  <c r="V59"/>
  <c r="BB59"/>
  <c r="CH59"/>
  <c r="AU59"/>
  <c r="CA59"/>
  <c r="AM59"/>
  <c r="AL59"/>
  <c r="BR59"/>
  <c r="AE59"/>
  <c r="BK59"/>
  <c r="Z59"/>
  <c r="AP59"/>
  <c r="BF59"/>
  <c r="BV59"/>
  <c r="S59"/>
  <c r="AI59"/>
  <c r="AY59"/>
  <c r="BO59"/>
  <c r="CE59"/>
  <c r="T59"/>
  <c r="AB59"/>
  <c r="AJ59"/>
  <c r="AR59"/>
  <c r="AZ59"/>
  <c r="BH59"/>
  <c r="BP59"/>
  <c r="BX59"/>
  <c r="CF59"/>
  <c r="U59"/>
  <c r="AC59"/>
  <c r="AK59"/>
  <c r="AS59"/>
  <c r="BA59"/>
  <c r="BI59"/>
  <c r="BQ59"/>
  <c r="BY59"/>
  <c r="CG59"/>
  <c r="AH59"/>
  <c r="AX59"/>
  <c r="BN59"/>
  <c r="CD59"/>
  <c r="AA59"/>
  <c r="AQ59"/>
  <c r="BG59"/>
  <c r="BW59"/>
  <c r="X59"/>
  <c r="AF59"/>
  <c r="AN59"/>
  <c r="AV59"/>
  <c r="BD59"/>
  <c r="BL59"/>
  <c r="BT59"/>
  <c r="CB59"/>
  <c r="CJ59"/>
  <c r="Y59"/>
  <c r="AG59"/>
  <c r="AO59"/>
  <c r="AW59"/>
  <c r="BE59"/>
  <c r="BM59"/>
  <c r="BU59"/>
  <c r="CC59"/>
  <c r="S29"/>
  <c r="BL29"/>
  <c r="AF29"/>
  <c r="CB29"/>
  <c r="CG29"/>
  <c r="U29"/>
  <c r="CJ29"/>
  <c r="BD29"/>
  <c r="X29"/>
  <c r="BI29"/>
  <c r="AC29"/>
  <c r="BX29"/>
  <c r="BH29"/>
  <c r="AR29"/>
  <c r="AB29"/>
  <c r="CC29"/>
  <c r="BM29"/>
  <c r="AW29"/>
  <c r="AG29"/>
  <c r="AK29"/>
  <c r="BA29"/>
  <c r="BT29"/>
  <c r="BY29"/>
  <c r="BQ29"/>
  <c r="AV29"/>
  <c r="AN29"/>
  <c r="AS29"/>
  <c r="CF29"/>
  <c r="AZ29"/>
  <c r="T29"/>
  <c r="BE29"/>
  <c r="Y29"/>
  <c r="AJ29"/>
  <c r="AO29"/>
  <c r="BP29"/>
  <c r="BU29"/>
  <c r="CH29"/>
  <c r="BZ29"/>
  <c r="BR29"/>
  <c r="BJ29"/>
  <c r="BB29"/>
  <c r="AT29"/>
  <c r="AL29"/>
  <c r="AD29"/>
  <c r="V29"/>
  <c r="CE29"/>
  <c r="BW29"/>
  <c r="BO29"/>
  <c r="BG29"/>
  <c r="AY29"/>
  <c r="AQ29"/>
  <c r="AI29"/>
  <c r="AA29"/>
  <c r="CD29"/>
  <c r="BV29"/>
  <c r="BN29"/>
  <c r="BF29"/>
  <c r="AX29"/>
  <c r="AP29"/>
  <c r="AH29"/>
  <c r="Z29"/>
  <c r="CI29"/>
  <c r="CA29"/>
  <c r="BS29"/>
  <c r="BK29"/>
  <c r="BC29"/>
  <c r="AU29"/>
  <c r="AM29"/>
  <c r="AE29"/>
  <c r="W29"/>
  <c r="EZ13" i="16"/>
  <c r="L13" i="10"/>
  <c r="FG13" i="16"/>
  <c r="F16" i="11"/>
  <c r="FD18" i="16"/>
  <c r="M18" i="10"/>
  <c r="G21" i="11"/>
  <c r="BJ74"/>
  <c r="BC74"/>
  <c r="W74"/>
  <c r="CI74"/>
  <c r="AT74"/>
  <c r="CH74"/>
  <c r="AU74"/>
  <c r="CA74"/>
  <c r="BS74"/>
  <c r="BZ74"/>
  <c r="AL74"/>
  <c r="BN74"/>
  <c r="CD74"/>
  <c r="AA74"/>
  <c r="AQ74"/>
  <c r="BG74"/>
  <c r="BW74"/>
  <c r="X74"/>
  <c r="AF74"/>
  <c r="AN74"/>
  <c r="AV74"/>
  <c r="BD74"/>
  <c r="CG74"/>
  <c r="BY74"/>
  <c r="BQ74"/>
  <c r="BI74"/>
  <c r="BA74"/>
  <c r="AS74"/>
  <c r="AK74"/>
  <c r="AC74"/>
  <c r="U74"/>
  <c r="CF74"/>
  <c r="BX74"/>
  <c r="BP74"/>
  <c r="BF74"/>
  <c r="AP74"/>
  <c r="Z74"/>
  <c r="BR74"/>
  <c r="AE74"/>
  <c r="BK74"/>
  <c r="AM74"/>
  <c r="AD74"/>
  <c r="V74"/>
  <c r="BB74"/>
  <c r="BV74"/>
  <c r="S74"/>
  <c r="AI74"/>
  <c r="AY74"/>
  <c r="BO74"/>
  <c r="CE74"/>
  <c r="T74"/>
  <c r="AB74"/>
  <c r="AJ74"/>
  <c r="AR74"/>
  <c r="AZ74"/>
  <c r="BH74"/>
  <c r="CC74"/>
  <c r="BU74"/>
  <c r="BM74"/>
  <c r="BE74"/>
  <c r="AW74"/>
  <c r="AO74"/>
  <c r="AG74"/>
  <c r="Y74"/>
  <c r="CJ74"/>
  <c r="CB74"/>
  <c r="BT74"/>
  <c r="BL74"/>
  <c r="AX74"/>
  <c r="AH74"/>
  <c r="M71" i="10"/>
  <c r="G74" i="11"/>
  <c r="F70"/>
  <c r="L67" i="10"/>
  <c r="R66" i="11"/>
  <c r="G66"/>
  <c r="M63" i="10"/>
  <c r="F62" i="11"/>
  <c r="L59" i="10"/>
  <c r="R58" i="11"/>
  <c r="G58"/>
  <c r="M55" i="10"/>
  <c r="F54" i="11"/>
  <c r="L51" i="10"/>
  <c r="R50" i="11"/>
  <c r="G50"/>
  <c r="M47" i="10"/>
  <c r="F46" i="11"/>
  <c r="L43" i="10"/>
  <c r="R42" i="11"/>
  <c r="G42"/>
  <c r="M39" i="10"/>
  <c r="L35"/>
  <c r="F38" i="11"/>
  <c r="R34"/>
  <c r="G34"/>
  <c r="M31" i="10"/>
  <c r="G30" i="11"/>
  <c r="M27" i="10"/>
  <c r="R18" i="11"/>
  <c r="EZ15" i="16"/>
  <c r="FG15"/>
  <c r="L15" i="10"/>
  <c r="F18" i="11"/>
  <c r="R63"/>
  <c r="R49"/>
  <c r="R33"/>
  <c r="R22"/>
  <c r="R6"/>
  <c r="R35"/>
  <c r="R17"/>
  <c r="R43"/>
  <c r="R10"/>
  <c r="R27"/>
  <c r="R39"/>
  <c r="R53"/>
  <c r="R61"/>
  <c r="R69"/>
  <c r="R13"/>
  <c r="R7"/>
  <c r="R75"/>
  <c r="R23"/>
  <c r="R28"/>
  <c r="R73"/>
  <c r="R31"/>
  <c r="R47"/>
  <c r="R57"/>
  <c r="R65"/>
  <c r="R12"/>
  <c r="R8"/>
  <c r="R14"/>
  <c r="R19"/>
  <c r="FB3" i="16"/>
  <c r="FB73"/>
  <c r="I4" i="14"/>
  <c r="M3" i="10"/>
  <c r="CY73" i="16"/>
  <c r="G6" i="11"/>
  <c r="F72"/>
  <c r="L69" i="10"/>
  <c r="R68" i="11"/>
  <c r="M65" i="10"/>
  <c r="G68" i="11"/>
  <c r="F64"/>
  <c r="L61" i="10"/>
  <c r="R60" i="11"/>
  <c r="M57" i="10"/>
  <c r="G60" i="11"/>
  <c r="L53" i="10"/>
  <c r="F56" i="11"/>
  <c r="R52"/>
  <c r="G52"/>
  <c r="M49" i="10"/>
  <c r="F48" i="11"/>
  <c r="L45" i="10"/>
  <c r="R44" i="11"/>
  <c r="G44"/>
  <c r="M41" i="10"/>
  <c r="L37"/>
  <c r="F40" i="11"/>
  <c r="R36"/>
  <c r="G36"/>
  <c r="M33" i="10"/>
  <c r="F32" i="11"/>
  <c r="L29" i="10"/>
  <c r="R26" i="11"/>
  <c r="EZ23" i="16"/>
  <c r="F26" i="11"/>
  <c r="FG23" i="16"/>
  <c r="L23" i="10"/>
  <c r="M17"/>
  <c r="G20" i="11"/>
  <c r="FD17" i="16"/>
  <c r="R16" i="11"/>
  <c r="FD21" i="16"/>
  <c r="G24" i="11"/>
  <c r="M21" i="10"/>
  <c r="R11" i="11"/>
  <c r="FF8" i="16"/>
  <c r="EZ8"/>
  <c r="F11" i="11"/>
  <c r="L8" i="10"/>
  <c r="BL25" i="11"/>
  <c r="AF25"/>
  <c r="BR25"/>
  <c r="AP25"/>
  <c r="CB25"/>
  <c r="AV25"/>
  <c r="BA25"/>
  <c r="BJ25"/>
  <c r="BN25"/>
  <c r="BS25"/>
  <c r="BP25"/>
  <c r="CG25"/>
  <c r="U25"/>
  <c r="AY25"/>
  <c r="AM25"/>
  <c r="AH25"/>
  <c r="CF25"/>
  <c r="AZ25"/>
  <c r="BQ25"/>
  <c r="AK25"/>
  <c r="BW25"/>
  <c r="AT25"/>
  <c r="AI25"/>
  <c r="W25"/>
  <c r="BC25"/>
  <c r="CI25"/>
  <c r="AX25"/>
  <c r="CD25"/>
  <c r="BX25"/>
  <c r="BH25"/>
  <c r="AJ25"/>
  <c r="BU25"/>
  <c r="V25"/>
  <c r="AO25"/>
  <c r="CE25"/>
  <c r="L24" i="10"/>
  <c r="EZ24" i="16"/>
  <c r="FG73"/>
  <c r="I11" i="13"/>
  <c r="F27" i="11"/>
  <c r="AR25"/>
  <c r="T25"/>
  <c r="BE25"/>
  <c r="Y25"/>
  <c r="CH25"/>
  <c r="BO25"/>
  <c r="EZ73" i="16"/>
  <c r="I6" i="13"/>
  <c r="AB25" i="11"/>
  <c r="CC25"/>
  <c r="BM25"/>
  <c r="AW25"/>
  <c r="AG25"/>
  <c r="BG25"/>
  <c r="BB25"/>
  <c r="S25"/>
  <c r="BZ25"/>
  <c r="T11"/>
  <c r="AP11"/>
  <c r="AI11"/>
  <c r="BO11"/>
  <c r="AY11"/>
  <c r="BF11"/>
  <c r="BG11"/>
  <c r="AA11"/>
  <c r="BN11"/>
  <c r="AH11"/>
  <c r="CI11"/>
  <c r="BS11"/>
  <c r="BC11"/>
  <c r="AM11"/>
  <c r="W11"/>
  <c r="BZ11"/>
  <c r="BJ11"/>
  <c r="AT11"/>
  <c r="AD11"/>
  <c r="S11"/>
  <c r="BW11"/>
  <c r="CD11"/>
  <c r="BV11"/>
  <c r="CE11"/>
  <c r="Z11"/>
  <c r="AQ11"/>
  <c r="AX11"/>
  <c r="BK11"/>
  <c r="AE11"/>
  <c r="BR11"/>
  <c r="AL11"/>
  <c r="AU11"/>
  <c r="BB11"/>
  <c r="CA11"/>
  <c r="CH11"/>
  <c r="V11"/>
  <c r="CG11"/>
  <c r="BY11"/>
  <c r="BQ11"/>
  <c r="BI11"/>
  <c r="BA11"/>
  <c r="AS11"/>
  <c r="AK11"/>
  <c r="AC11"/>
  <c r="U11"/>
  <c r="CF11"/>
  <c r="BX11"/>
  <c r="BP11"/>
  <c r="BH11"/>
  <c r="AZ11"/>
  <c r="AR11"/>
  <c r="AJ11"/>
  <c r="AB11"/>
  <c r="CC11"/>
  <c r="BU11"/>
  <c r="BM11"/>
  <c r="BE11"/>
  <c r="AW11"/>
  <c r="AO11"/>
  <c r="AG11"/>
  <c r="Y11"/>
  <c r="CJ11"/>
  <c r="CB11"/>
  <c r="BT11"/>
  <c r="BL11"/>
  <c r="BD11"/>
  <c r="AV11"/>
  <c r="AN11"/>
  <c r="AF11"/>
  <c r="X11"/>
  <c r="BQ26"/>
  <c r="BL26"/>
  <c r="BA26"/>
  <c r="AV26"/>
  <c r="AK26"/>
  <c r="AS26"/>
  <c r="BY26"/>
  <c r="AN26"/>
  <c r="BT26"/>
  <c r="W26"/>
  <c r="AE26"/>
  <c r="AM26"/>
  <c r="AU26"/>
  <c r="BC26"/>
  <c r="BK26"/>
  <c r="BS26"/>
  <c r="CA26"/>
  <c r="CI26"/>
  <c r="Z26"/>
  <c r="AH26"/>
  <c r="AP26"/>
  <c r="AX26"/>
  <c r="BF26"/>
  <c r="BN26"/>
  <c r="BV26"/>
  <c r="CD26"/>
  <c r="BX26"/>
  <c r="BH26"/>
  <c r="AR26"/>
  <c r="AB26"/>
  <c r="CC26"/>
  <c r="BM26"/>
  <c r="AW26"/>
  <c r="AG26"/>
  <c r="U26"/>
  <c r="CG26"/>
  <c r="CB26"/>
  <c r="AF26"/>
  <c r="AC26"/>
  <c r="BI26"/>
  <c r="X26"/>
  <c r="BD26"/>
  <c r="CJ26"/>
  <c r="S26"/>
  <c r="AA26"/>
  <c r="AI26"/>
  <c r="AQ26"/>
  <c r="AY26"/>
  <c r="BG26"/>
  <c r="BO26"/>
  <c r="BW26"/>
  <c r="CE26"/>
  <c r="V26"/>
  <c r="AD26"/>
  <c r="AL26"/>
  <c r="AT26"/>
  <c r="BB26"/>
  <c r="BJ26"/>
  <c r="BR26"/>
  <c r="BZ26"/>
  <c r="CH26"/>
  <c r="CF26"/>
  <c r="BP26"/>
  <c r="AZ26"/>
  <c r="AJ26"/>
  <c r="T26"/>
  <c r="BU26"/>
  <c r="BE26"/>
  <c r="AO26"/>
  <c r="Y26"/>
  <c r="Z60"/>
  <c r="BW60"/>
  <c r="AQ60"/>
  <c r="AA60"/>
  <c r="AH60"/>
  <c r="CD60"/>
  <c r="AX60"/>
  <c r="BN60"/>
  <c r="CE60"/>
  <c r="AY60"/>
  <c r="S60"/>
  <c r="BF60"/>
  <c r="BG60"/>
  <c r="AI60"/>
  <c r="AP60"/>
  <c r="T60"/>
  <c r="AD60"/>
  <c r="AT60"/>
  <c r="BJ60"/>
  <c r="BZ60"/>
  <c r="W60"/>
  <c r="AM60"/>
  <c r="BC60"/>
  <c r="BS60"/>
  <c r="CI60"/>
  <c r="BO60"/>
  <c r="BV60"/>
  <c r="V60"/>
  <c r="AL60"/>
  <c r="BB60"/>
  <c r="BR60"/>
  <c r="CH60"/>
  <c r="AE60"/>
  <c r="AU60"/>
  <c r="BK60"/>
  <c r="CA60"/>
  <c r="CG60"/>
  <c r="BY60"/>
  <c r="BQ60"/>
  <c r="BI60"/>
  <c r="BA60"/>
  <c r="AS60"/>
  <c r="AK60"/>
  <c r="AC60"/>
  <c r="U60"/>
  <c r="CF60"/>
  <c r="BX60"/>
  <c r="BP60"/>
  <c r="BH60"/>
  <c r="AZ60"/>
  <c r="AR60"/>
  <c r="AJ60"/>
  <c r="AB60"/>
  <c r="CC60"/>
  <c r="BU60"/>
  <c r="BM60"/>
  <c r="BE60"/>
  <c r="AW60"/>
  <c r="AO60"/>
  <c r="AG60"/>
  <c r="Y60"/>
  <c r="CJ60"/>
  <c r="CB60"/>
  <c r="BT60"/>
  <c r="BL60"/>
  <c r="BD60"/>
  <c r="AV60"/>
  <c r="AN60"/>
  <c r="AF60"/>
  <c r="X60"/>
  <c r="AJ8"/>
  <c r="AZ8"/>
  <c r="CF8"/>
  <c r="AS8"/>
  <c r="BY8"/>
  <c r="BI8"/>
  <c r="BP8"/>
  <c r="T8"/>
  <c r="AB8"/>
  <c r="BH8"/>
  <c r="U8"/>
  <c r="BA8"/>
  <c r="CG8"/>
  <c r="AC8"/>
  <c r="AR8"/>
  <c r="BX8"/>
  <c r="AK8"/>
  <c r="BQ8"/>
  <c r="V8"/>
  <c r="AD8"/>
  <c r="AL8"/>
  <c r="AT8"/>
  <c r="BB8"/>
  <c r="BJ8"/>
  <c r="BR8"/>
  <c r="BZ8"/>
  <c r="CH8"/>
  <c r="W8"/>
  <c r="AE8"/>
  <c r="AM8"/>
  <c r="AU8"/>
  <c r="BC8"/>
  <c r="BK8"/>
  <c r="BS8"/>
  <c r="CA8"/>
  <c r="CI8"/>
  <c r="Z8"/>
  <c r="AH8"/>
  <c r="AP8"/>
  <c r="AX8"/>
  <c r="BF8"/>
  <c r="BN8"/>
  <c r="BV8"/>
  <c r="CD8"/>
  <c r="S8"/>
  <c r="AA8"/>
  <c r="AI8"/>
  <c r="AQ8"/>
  <c r="AY8"/>
  <c r="BG8"/>
  <c r="BO8"/>
  <c r="BW8"/>
  <c r="CE8"/>
  <c r="BU8"/>
  <c r="BE8"/>
  <c r="AO8"/>
  <c r="Y8"/>
  <c r="CB8"/>
  <c r="BL8"/>
  <c r="AV8"/>
  <c r="AF8"/>
  <c r="CC8"/>
  <c r="BM8"/>
  <c r="AW8"/>
  <c r="AG8"/>
  <c r="CJ8"/>
  <c r="BT8"/>
  <c r="BD8"/>
  <c r="AN8"/>
  <c r="X8"/>
  <c r="AH36"/>
  <c r="S36"/>
  <c r="CE36"/>
  <c r="BF36"/>
  <c r="BO36"/>
  <c r="BV36"/>
  <c r="AY36"/>
  <c r="Z36"/>
  <c r="AI36"/>
  <c r="BG36"/>
  <c r="AA36"/>
  <c r="BN36"/>
  <c r="AP36"/>
  <c r="BW36"/>
  <c r="CD36"/>
  <c r="T36"/>
  <c r="AD36"/>
  <c r="AT36"/>
  <c r="BJ36"/>
  <c r="BZ36"/>
  <c r="W36"/>
  <c r="AM36"/>
  <c r="BC36"/>
  <c r="BS36"/>
  <c r="CI36"/>
  <c r="AQ36"/>
  <c r="AX36"/>
  <c r="V36"/>
  <c r="AL36"/>
  <c r="BB36"/>
  <c r="BR36"/>
  <c r="CH36"/>
  <c r="AE36"/>
  <c r="AU36"/>
  <c r="BK36"/>
  <c r="CA36"/>
  <c r="CG36"/>
  <c r="BY36"/>
  <c r="BQ36"/>
  <c r="BI36"/>
  <c r="BA36"/>
  <c r="AS36"/>
  <c r="AK36"/>
  <c r="AC36"/>
  <c r="U36"/>
  <c r="CF36"/>
  <c r="BX36"/>
  <c r="BP36"/>
  <c r="BH36"/>
  <c r="AZ36"/>
  <c r="AR36"/>
  <c r="AJ36"/>
  <c r="AB36"/>
  <c r="CC36"/>
  <c r="BU36"/>
  <c r="BM36"/>
  <c r="BE36"/>
  <c r="AW36"/>
  <c r="AO36"/>
  <c r="AG36"/>
  <c r="Y36"/>
  <c r="CJ36"/>
  <c r="CB36"/>
  <c r="BT36"/>
  <c r="BL36"/>
  <c r="BD36"/>
  <c r="AV36"/>
  <c r="AN36"/>
  <c r="AF36"/>
  <c r="X36"/>
  <c r="V52"/>
  <c r="BC52"/>
  <c r="BJ52"/>
  <c r="CI52"/>
  <c r="AD52"/>
  <c r="AM52"/>
  <c r="AT52"/>
  <c r="W52"/>
  <c r="BZ52"/>
  <c r="CA52"/>
  <c r="AU52"/>
  <c r="CH52"/>
  <c r="BB52"/>
  <c r="AE52"/>
  <c r="AL52"/>
  <c r="T52"/>
  <c r="AH52"/>
  <c r="AX52"/>
  <c r="BN52"/>
  <c r="CD52"/>
  <c r="AA52"/>
  <c r="AQ52"/>
  <c r="BG52"/>
  <c r="BW52"/>
  <c r="BS52"/>
  <c r="BK52"/>
  <c r="BR52"/>
  <c r="Z52"/>
  <c r="AP52"/>
  <c r="BF52"/>
  <c r="BV52"/>
  <c r="S52"/>
  <c r="AI52"/>
  <c r="AY52"/>
  <c r="BO52"/>
  <c r="CE52"/>
  <c r="CG52"/>
  <c r="BY52"/>
  <c r="BQ52"/>
  <c r="BI52"/>
  <c r="BA52"/>
  <c r="AS52"/>
  <c r="AK52"/>
  <c r="AC52"/>
  <c r="U52"/>
  <c r="CF52"/>
  <c r="BX52"/>
  <c r="BP52"/>
  <c r="BH52"/>
  <c r="AZ52"/>
  <c r="AR52"/>
  <c r="AJ52"/>
  <c r="AB52"/>
  <c r="CC52"/>
  <c r="BU52"/>
  <c r="BM52"/>
  <c r="BE52"/>
  <c r="AW52"/>
  <c r="AO52"/>
  <c r="AG52"/>
  <c r="Y52"/>
  <c r="CJ52"/>
  <c r="CB52"/>
  <c r="BT52"/>
  <c r="BL52"/>
  <c r="BD52"/>
  <c r="AV52"/>
  <c r="AN52"/>
  <c r="AF52"/>
  <c r="X52"/>
  <c r="AD68"/>
  <c r="AL68"/>
  <c r="AE68"/>
  <c r="BK68"/>
  <c r="CA68"/>
  <c r="CH68"/>
  <c r="V68"/>
  <c r="BR68"/>
  <c r="BB68"/>
  <c r="CI68"/>
  <c r="BC68"/>
  <c r="W68"/>
  <c r="BJ68"/>
  <c r="AM68"/>
  <c r="AT68"/>
  <c r="Z68"/>
  <c r="AP68"/>
  <c r="BF68"/>
  <c r="BV68"/>
  <c r="S68"/>
  <c r="AI68"/>
  <c r="AY68"/>
  <c r="BO68"/>
  <c r="CE68"/>
  <c r="AU68"/>
  <c r="BS68"/>
  <c r="BZ68"/>
  <c r="T68"/>
  <c r="AH68"/>
  <c r="AX68"/>
  <c r="BN68"/>
  <c r="CD68"/>
  <c r="AA68"/>
  <c r="AQ68"/>
  <c r="BG68"/>
  <c r="BW68"/>
  <c r="CG68"/>
  <c r="BY68"/>
  <c r="BQ68"/>
  <c r="BI68"/>
  <c r="BA68"/>
  <c r="AS68"/>
  <c r="AK68"/>
  <c r="AC68"/>
  <c r="U68"/>
  <c r="CF68"/>
  <c r="BX68"/>
  <c r="BP68"/>
  <c r="BH68"/>
  <c r="AZ68"/>
  <c r="AR68"/>
  <c r="AJ68"/>
  <c r="AB68"/>
  <c r="CC68"/>
  <c r="BU68"/>
  <c r="BM68"/>
  <c r="BE68"/>
  <c r="AW68"/>
  <c r="AO68"/>
  <c r="AG68"/>
  <c r="Y68"/>
  <c r="CJ68"/>
  <c r="CB68"/>
  <c r="BT68"/>
  <c r="BL68"/>
  <c r="BD68"/>
  <c r="AV68"/>
  <c r="AN68"/>
  <c r="AF68"/>
  <c r="X68"/>
  <c r="M73" i="10"/>
  <c r="I8" i="14"/>
  <c r="BW14" i="11"/>
  <c r="AX14"/>
  <c r="Z14"/>
  <c r="BF14"/>
  <c r="S14"/>
  <c r="AY14"/>
  <c r="CE14"/>
  <c r="BG14"/>
  <c r="BN14"/>
  <c r="T14"/>
  <c r="AB14"/>
  <c r="AJ14"/>
  <c r="AR14"/>
  <c r="AZ14"/>
  <c r="BH14"/>
  <c r="BP14"/>
  <c r="BX14"/>
  <c r="CF14"/>
  <c r="U14"/>
  <c r="AC14"/>
  <c r="AK14"/>
  <c r="AS14"/>
  <c r="BA14"/>
  <c r="BI14"/>
  <c r="BQ14"/>
  <c r="BY14"/>
  <c r="CG14"/>
  <c r="CI14"/>
  <c r="BS14"/>
  <c r="BC14"/>
  <c r="AM14"/>
  <c r="W14"/>
  <c r="BZ14"/>
  <c r="BJ14"/>
  <c r="AT14"/>
  <c r="AD14"/>
  <c r="AQ14"/>
  <c r="CD14"/>
  <c r="AP14"/>
  <c r="BV14"/>
  <c r="AI14"/>
  <c r="BO14"/>
  <c r="AA14"/>
  <c r="AH14"/>
  <c r="X14"/>
  <c r="AF14"/>
  <c r="AN14"/>
  <c r="AV14"/>
  <c r="BD14"/>
  <c r="BL14"/>
  <c r="BT14"/>
  <c r="CB14"/>
  <c r="CJ14"/>
  <c r="Y14"/>
  <c r="AG14"/>
  <c r="AO14"/>
  <c r="AW14"/>
  <c r="BE14"/>
  <c r="BM14"/>
  <c r="BU14"/>
  <c r="CC14"/>
  <c r="CA14"/>
  <c r="BK14"/>
  <c r="AU14"/>
  <c r="AE14"/>
  <c r="CH14"/>
  <c r="BR14"/>
  <c r="BB14"/>
  <c r="AL14"/>
  <c r="V14"/>
  <c r="BC12"/>
  <c r="BJ12"/>
  <c r="AD12"/>
  <c r="CI12"/>
  <c r="AT12"/>
  <c r="W12"/>
  <c r="AM12"/>
  <c r="X12"/>
  <c r="AF12"/>
  <c r="AN12"/>
  <c r="AV12"/>
  <c r="BD12"/>
  <c r="BL12"/>
  <c r="BT12"/>
  <c r="CB12"/>
  <c r="CJ12"/>
  <c r="Y12"/>
  <c r="AG12"/>
  <c r="AO12"/>
  <c r="AW12"/>
  <c r="BE12"/>
  <c r="BM12"/>
  <c r="BU12"/>
  <c r="CC12"/>
  <c r="Z12"/>
  <c r="AP12"/>
  <c r="BF12"/>
  <c r="BV12"/>
  <c r="S12"/>
  <c r="AI12"/>
  <c r="AY12"/>
  <c r="BO12"/>
  <c r="CE12"/>
  <c r="BS12"/>
  <c r="BZ12"/>
  <c r="T12"/>
  <c r="AB12"/>
  <c r="AJ12"/>
  <c r="AR12"/>
  <c r="AZ12"/>
  <c r="BH12"/>
  <c r="BP12"/>
  <c r="BX12"/>
  <c r="CF12"/>
  <c r="U12"/>
  <c r="AC12"/>
  <c r="AK12"/>
  <c r="AS12"/>
  <c r="BA12"/>
  <c r="BI12"/>
  <c r="BQ12"/>
  <c r="BY12"/>
  <c r="CG12"/>
  <c r="AH12"/>
  <c r="AX12"/>
  <c r="BN12"/>
  <c r="CD12"/>
  <c r="AA12"/>
  <c r="AQ12"/>
  <c r="BG12"/>
  <c r="BW12"/>
  <c r="CA12"/>
  <c r="AU12"/>
  <c r="CH12"/>
  <c r="BB12"/>
  <c r="V12"/>
  <c r="BK12"/>
  <c r="AE12"/>
  <c r="BR12"/>
  <c r="AL12"/>
  <c r="CF57"/>
  <c r="AC57"/>
  <c r="AJ57"/>
  <c r="CG57"/>
  <c r="BA57"/>
  <c r="U57"/>
  <c r="BH57"/>
  <c r="Z57"/>
  <c r="AH57"/>
  <c r="AP57"/>
  <c r="AX57"/>
  <c r="BF57"/>
  <c r="BN57"/>
  <c r="BV57"/>
  <c r="CD57"/>
  <c r="S57"/>
  <c r="AA57"/>
  <c r="AI57"/>
  <c r="AQ57"/>
  <c r="AY57"/>
  <c r="BG57"/>
  <c r="BO57"/>
  <c r="BW57"/>
  <c r="CE57"/>
  <c r="CC57"/>
  <c r="BM57"/>
  <c r="AW57"/>
  <c r="AG57"/>
  <c r="CJ57"/>
  <c r="BT57"/>
  <c r="BD57"/>
  <c r="AN57"/>
  <c r="X57"/>
  <c r="T57"/>
  <c r="AZ57"/>
  <c r="BI57"/>
  <c r="AK57"/>
  <c r="AR57"/>
  <c r="AB57"/>
  <c r="AS57"/>
  <c r="BY57"/>
  <c r="BP57"/>
  <c r="BQ57"/>
  <c r="BX57"/>
  <c r="V57"/>
  <c r="AL57"/>
  <c r="BB57"/>
  <c r="BR57"/>
  <c r="CH57"/>
  <c r="AE57"/>
  <c r="AU57"/>
  <c r="BK57"/>
  <c r="CA57"/>
  <c r="BU57"/>
  <c r="AO57"/>
  <c r="CB57"/>
  <c r="AV57"/>
  <c r="AD57"/>
  <c r="BJ57"/>
  <c r="W57"/>
  <c r="BC57"/>
  <c r="CI57"/>
  <c r="BE57"/>
  <c r="BL57"/>
  <c r="AT57"/>
  <c r="BZ57"/>
  <c r="AM57"/>
  <c r="BS57"/>
  <c r="Y57"/>
  <c r="AF57"/>
  <c r="BT31"/>
  <c r="BY31"/>
  <c r="AS31"/>
  <c r="AN31"/>
  <c r="AK31"/>
  <c r="BQ31"/>
  <c r="AF31"/>
  <c r="BL31"/>
  <c r="CJ31"/>
  <c r="X31"/>
  <c r="AC31"/>
  <c r="S31"/>
  <c r="AG31"/>
  <c r="AW31"/>
  <c r="BM31"/>
  <c r="CC31"/>
  <c r="AB31"/>
  <c r="AR31"/>
  <c r="BH31"/>
  <c r="BX31"/>
  <c r="CH31"/>
  <c r="BZ31"/>
  <c r="BR31"/>
  <c r="BJ31"/>
  <c r="BB31"/>
  <c r="AT31"/>
  <c r="AL31"/>
  <c r="AD31"/>
  <c r="V31"/>
  <c r="CE31"/>
  <c r="BW31"/>
  <c r="BO31"/>
  <c r="BG31"/>
  <c r="AY31"/>
  <c r="AQ31"/>
  <c r="AI31"/>
  <c r="AA31"/>
  <c r="U31"/>
  <c r="BA31"/>
  <c r="CG31"/>
  <c r="AV31"/>
  <c r="CB31"/>
  <c r="BD31"/>
  <c r="BI31"/>
  <c r="Y31"/>
  <c r="AO31"/>
  <c r="BE31"/>
  <c r="BU31"/>
  <c r="T31"/>
  <c r="AJ31"/>
  <c r="AZ31"/>
  <c r="BP31"/>
  <c r="CF31"/>
  <c r="CD31"/>
  <c r="BV31"/>
  <c r="BN31"/>
  <c r="BF31"/>
  <c r="AX31"/>
  <c r="AP31"/>
  <c r="AH31"/>
  <c r="Z31"/>
  <c r="CI31"/>
  <c r="CA31"/>
  <c r="BS31"/>
  <c r="BK31"/>
  <c r="BC31"/>
  <c r="AU31"/>
  <c r="AM31"/>
  <c r="AE31"/>
  <c r="W31"/>
  <c r="AE28"/>
  <c r="BS28"/>
  <c r="AH28"/>
  <c r="AX28"/>
  <c r="BC28"/>
  <c r="BN28"/>
  <c r="AM28"/>
  <c r="CD28"/>
  <c r="W28"/>
  <c r="BV28"/>
  <c r="AP28"/>
  <c r="CA28"/>
  <c r="AU28"/>
  <c r="BF28"/>
  <c r="BK28"/>
  <c r="S28"/>
  <c r="AI28"/>
  <c r="AY28"/>
  <c r="BO28"/>
  <c r="CE28"/>
  <c r="AD28"/>
  <c r="AT28"/>
  <c r="BJ28"/>
  <c r="BZ28"/>
  <c r="CI28"/>
  <c r="Z28"/>
  <c r="U28"/>
  <c r="AA28"/>
  <c r="AQ28"/>
  <c r="BG28"/>
  <c r="BW28"/>
  <c r="V28"/>
  <c r="AL28"/>
  <c r="BB28"/>
  <c r="BR28"/>
  <c r="CH28"/>
  <c r="CJ28"/>
  <c r="CB28"/>
  <c r="BT28"/>
  <c r="BL28"/>
  <c r="BD28"/>
  <c r="AV28"/>
  <c r="AN28"/>
  <c r="AF28"/>
  <c r="X28"/>
  <c r="CG28"/>
  <c r="BY28"/>
  <c r="BQ28"/>
  <c r="BI28"/>
  <c r="BA28"/>
  <c r="AS28"/>
  <c r="AK28"/>
  <c r="AC28"/>
  <c r="CF28"/>
  <c r="BX28"/>
  <c r="BP28"/>
  <c r="BH28"/>
  <c r="AZ28"/>
  <c r="AR28"/>
  <c r="AJ28"/>
  <c r="AB28"/>
  <c r="T28"/>
  <c r="CC28"/>
  <c r="BU28"/>
  <c r="BM28"/>
  <c r="BE28"/>
  <c r="AW28"/>
  <c r="AO28"/>
  <c r="AG28"/>
  <c r="Y28"/>
  <c r="AI75"/>
  <c r="BF75"/>
  <c r="Z75"/>
  <c r="BO75"/>
  <c r="BV75"/>
  <c r="AY75"/>
  <c r="BN75"/>
  <c r="AA75"/>
  <c r="BG75"/>
  <c r="CE75"/>
  <c r="S75"/>
  <c r="AP75"/>
  <c r="CD75"/>
  <c r="AQ75"/>
  <c r="BW75"/>
  <c r="AX75"/>
  <c r="BR75"/>
  <c r="CH75"/>
  <c r="AE75"/>
  <c r="AU75"/>
  <c r="BK75"/>
  <c r="CA75"/>
  <c r="T75"/>
  <c r="AD75"/>
  <c r="AT75"/>
  <c r="CG75"/>
  <c r="BY75"/>
  <c r="BQ75"/>
  <c r="BI75"/>
  <c r="BA75"/>
  <c r="AS75"/>
  <c r="AK75"/>
  <c r="AC75"/>
  <c r="U75"/>
  <c r="CF75"/>
  <c r="BX75"/>
  <c r="BP75"/>
  <c r="BH75"/>
  <c r="AZ75"/>
  <c r="AR75"/>
  <c r="AJ75"/>
  <c r="AB75"/>
  <c r="AH75"/>
  <c r="BJ75"/>
  <c r="BZ75"/>
  <c r="W75"/>
  <c r="AM75"/>
  <c r="BC75"/>
  <c r="BS75"/>
  <c r="CI75"/>
  <c r="V75"/>
  <c r="AL75"/>
  <c r="BB75"/>
  <c r="CC75"/>
  <c r="BU75"/>
  <c r="BM75"/>
  <c r="BE75"/>
  <c r="AW75"/>
  <c r="AO75"/>
  <c r="AG75"/>
  <c r="Y75"/>
  <c r="CJ75"/>
  <c r="CB75"/>
  <c r="BT75"/>
  <c r="BL75"/>
  <c r="BD75"/>
  <c r="AV75"/>
  <c r="AN75"/>
  <c r="AF75"/>
  <c r="X75"/>
  <c r="AH13"/>
  <c r="AE13"/>
  <c r="BO13"/>
  <c r="AY13"/>
  <c r="BW13"/>
  <c r="AQ13"/>
  <c r="AT13"/>
  <c r="U13"/>
  <c r="CE13"/>
  <c r="BJ13"/>
  <c r="BG13"/>
  <c r="Z13"/>
  <c r="CA13"/>
  <c r="BK13"/>
  <c r="AU13"/>
  <c r="CH13"/>
  <c r="BB13"/>
  <c r="BZ13"/>
  <c r="BS13"/>
  <c r="AM13"/>
  <c r="AK13"/>
  <c r="V13"/>
  <c r="AL13"/>
  <c r="AP13"/>
  <c r="BF13"/>
  <c r="BV13"/>
  <c r="W13"/>
  <c r="CI13"/>
  <c r="BC13"/>
  <c r="BR13"/>
  <c r="T13"/>
  <c r="AD13"/>
  <c r="AC13"/>
  <c r="AX13"/>
  <c r="BN13"/>
  <c r="CD13"/>
  <c r="CG13"/>
  <c r="BY13"/>
  <c r="BQ13"/>
  <c r="BI13"/>
  <c r="BA13"/>
  <c r="AS13"/>
  <c r="AI13"/>
  <c r="CJ13"/>
  <c r="CB13"/>
  <c r="CC13"/>
  <c r="BU13"/>
  <c r="BM13"/>
  <c r="BE13"/>
  <c r="AW13"/>
  <c r="AO13"/>
  <c r="AA13"/>
  <c r="CF13"/>
  <c r="BX13"/>
  <c r="BT13"/>
  <c r="BL13"/>
  <c r="BD13"/>
  <c r="AV13"/>
  <c r="AN13"/>
  <c r="Y13"/>
  <c r="AJ13"/>
  <c r="AB13"/>
  <c r="BP13"/>
  <c r="BH13"/>
  <c r="AZ13"/>
  <c r="AR13"/>
  <c r="AG13"/>
  <c r="S13"/>
  <c r="AF13"/>
  <c r="X13"/>
  <c r="AW61"/>
  <c r="BD61"/>
  <c r="BM61"/>
  <c r="BT61"/>
  <c r="CG61"/>
  <c r="BE61"/>
  <c r="Y61"/>
  <c r="BL61"/>
  <c r="V61"/>
  <c r="AD61"/>
  <c r="AL61"/>
  <c r="AT61"/>
  <c r="BB61"/>
  <c r="BJ61"/>
  <c r="BR61"/>
  <c r="BZ61"/>
  <c r="CH61"/>
  <c r="W61"/>
  <c r="AE61"/>
  <c r="AM61"/>
  <c r="AU61"/>
  <c r="BC61"/>
  <c r="BK61"/>
  <c r="BS61"/>
  <c r="CA61"/>
  <c r="CE61"/>
  <c r="BQ61"/>
  <c r="BA61"/>
  <c r="AK61"/>
  <c r="U61"/>
  <c r="BX61"/>
  <c r="BH61"/>
  <c r="AR61"/>
  <c r="AB61"/>
  <c r="CC61"/>
  <c r="X61"/>
  <c r="AG61"/>
  <c r="AO61"/>
  <c r="AV61"/>
  <c r="AF61"/>
  <c r="CJ61"/>
  <c r="AN61"/>
  <c r="BU61"/>
  <c r="CB61"/>
  <c r="AH61"/>
  <c r="AX61"/>
  <c r="BN61"/>
  <c r="CD61"/>
  <c r="AA61"/>
  <c r="AQ61"/>
  <c r="BG61"/>
  <c r="BW61"/>
  <c r="CI61"/>
  <c r="BI61"/>
  <c r="AC61"/>
  <c r="BP61"/>
  <c r="AJ61"/>
  <c r="AP61"/>
  <c r="BV61"/>
  <c r="AI61"/>
  <c r="BO61"/>
  <c r="AS61"/>
  <c r="AZ61"/>
  <c r="Z61"/>
  <c r="BF61"/>
  <c r="S61"/>
  <c r="AY61"/>
  <c r="BY61"/>
  <c r="CF61"/>
  <c r="T61"/>
  <c r="BN39"/>
  <c r="BG39"/>
  <c r="AA39"/>
  <c r="AH39"/>
  <c r="BW39"/>
  <c r="Z39"/>
  <c r="BF39"/>
  <c r="S39"/>
  <c r="AY39"/>
  <c r="CE39"/>
  <c r="CD39"/>
  <c r="V39"/>
  <c r="AL39"/>
  <c r="BB39"/>
  <c r="BR39"/>
  <c r="CH39"/>
  <c r="AE39"/>
  <c r="AU39"/>
  <c r="BK39"/>
  <c r="CA39"/>
  <c r="CG39"/>
  <c r="BY39"/>
  <c r="BQ39"/>
  <c r="BI39"/>
  <c r="BA39"/>
  <c r="AS39"/>
  <c r="AK39"/>
  <c r="AC39"/>
  <c r="U39"/>
  <c r="CF39"/>
  <c r="BX39"/>
  <c r="BP39"/>
  <c r="BH39"/>
  <c r="AZ39"/>
  <c r="AR39"/>
  <c r="AJ39"/>
  <c r="AB39"/>
  <c r="AP39"/>
  <c r="BV39"/>
  <c r="AI39"/>
  <c r="BO39"/>
  <c r="AQ39"/>
  <c r="AX39"/>
  <c r="T39"/>
  <c r="AD39"/>
  <c r="AT39"/>
  <c r="BJ39"/>
  <c r="BZ39"/>
  <c r="W39"/>
  <c r="AM39"/>
  <c r="BC39"/>
  <c r="BS39"/>
  <c r="CI39"/>
  <c r="CC39"/>
  <c r="BU39"/>
  <c r="BM39"/>
  <c r="BE39"/>
  <c r="AW39"/>
  <c r="AO39"/>
  <c r="AG39"/>
  <c r="Y39"/>
  <c r="CJ39"/>
  <c r="CB39"/>
  <c r="BT39"/>
  <c r="BL39"/>
  <c r="BD39"/>
  <c r="AV39"/>
  <c r="AN39"/>
  <c r="AF39"/>
  <c r="X39"/>
  <c r="AT10"/>
  <c r="W10"/>
  <c r="CA10"/>
  <c r="BJ10"/>
  <c r="AD10"/>
  <c r="CI10"/>
  <c r="AM10"/>
  <c r="BZ10"/>
  <c r="AL10"/>
  <c r="BR10"/>
  <c r="AE10"/>
  <c r="BK10"/>
  <c r="CE10"/>
  <c r="BC10"/>
  <c r="BS10"/>
  <c r="V10"/>
  <c r="BB10"/>
  <c r="CH10"/>
  <c r="AU10"/>
  <c r="BW10"/>
  <c r="X10"/>
  <c r="AF10"/>
  <c r="AN10"/>
  <c r="AV10"/>
  <c r="BD10"/>
  <c r="BL10"/>
  <c r="BT10"/>
  <c r="CB10"/>
  <c r="CJ10"/>
  <c r="Y10"/>
  <c r="AG10"/>
  <c r="AO10"/>
  <c r="AW10"/>
  <c r="BE10"/>
  <c r="BM10"/>
  <c r="T10"/>
  <c r="AB10"/>
  <c r="AJ10"/>
  <c r="AR10"/>
  <c r="AZ10"/>
  <c r="BH10"/>
  <c r="BP10"/>
  <c r="BX10"/>
  <c r="CF10"/>
  <c r="U10"/>
  <c r="AC10"/>
  <c r="AK10"/>
  <c r="AS10"/>
  <c r="BA10"/>
  <c r="BI10"/>
  <c r="BQ10"/>
  <c r="CG10"/>
  <c r="BY10"/>
  <c r="BO10"/>
  <c r="AY10"/>
  <c r="AI10"/>
  <c r="S10"/>
  <c r="BV10"/>
  <c r="BF10"/>
  <c r="AP10"/>
  <c r="Z10"/>
  <c r="CC10"/>
  <c r="BU10"/>
  <c r="BG10"/>
  <c r="AQ10"/>
  <c r="AA10"/>
  <c r="CD10"/>
  <c r="BN10"/>
  <c r="AX10"/>
  <c r="AH10"/>
  <c r="AT17"/>
  <c r="BZ17"/>
  <c r="BS17"/>
  <c r="V17"/>
  <c r="BB17"/>
  <c r="CH17"/>
  <c r="AU17"/>
  <c r="CA17"/>
  <c r="CI17"/>
  <c r="W17"/>
  <c r="AD17"/>
  <c r="BW17"/>
  <c r="BG17"/>
  <c r="AQ17"/>
  <c r="AA17"/>
  <c r="CD17"/>
  <c r="BN17"/>
  <c r="AX17"/>
  <c r="AH17"/>
  <c r="AM17"/>
  <c r="AL17"/>
  <c r="AE17"/>
  <c r="BJ17"/>
  <c r="BO17"/>
  <c r="AI17"/>
  <c r="BV17"/>
  <c r="AP17"/>
  <c r="BR17"/>
  <c r="BC17"/>
  <c r="CE17"/>
  <c r="S17"/>
  <c r="Z17"/>
  <c r="CG17"/>
  <c r="BY17"/>
  <c r="BQ17"/>
  <c r="BI17"/>
  <c r="BA17"/>
  <c r="AS17"/>
  <c r="AK17"/>
  <c r="AC17"/>
  <c r="U17"/>
  <c r="CF17"/>
  <c r="BX17"/>
  <c r="BP17"/>
  <c r="BH17"/>
  <c r="AZ17"/>
  <c r="AR17"/>
  <c r="AJ17"/>
  <c r="AB17"/>
  <c r="T17"/>
  <c r="BK17"/>
  <c r="AY17"/>
  <c r="BF17"/>
  <c r="CC17"/>
  <c r="BU17"/>
  <c r="BM17"/>
  <c r="BE17"/>
  <c r="AW17"/>
  <c r="AO17"/>
  <c r="AG17"/>
  <c r="Y17"/>
  <c r="CJ17"/>
  <c r="CB17"/>
  <c r="BT17"/>
  <c r="BL17"/>
  <c r="BD17"/>
  <c r="AV17"/>
  <c r="AN17"/>
  <c r="AF17"/>
  <c r="X17"/>
  <c r="AF6"/>
  <c r="AM6"/>
  <c r="BL6"/>
  <c r="BS6"/>
  <c r="AE6"/>
  <c r="BK6"/>
  <c r="X6"/>
  <c r="BD6"/>
  <c r="CJ6"/>
  <c r="AV6"/>
  <c r="BC6"/>
  <c r="U6"/>
  <c r="AI6"/>
  <c r="AY6"/>
  <c r="BO6"/>
  <c r="CE6"/>
  <c r="AB6"/>
  <c r="AR6"/>
  <c r="BH6"/>
  <c r="BX6"/>
  <c r="CH6"/>
  <c r="BZ6"/>
  <c r="BR6"/>
  <c r="BJ6"/>
  <c r="BB6"/>
  <c r="AT6"/>
  <c r="AL6"/>
  <c r="AD6"/>
  <c r="V6"/>
  <c r="CG6"/>
  <c r="BY6"/>
  <c r="BQ6"/>
  <c r="BI6"/>
  <c r="BA6"/>
  <c r="AS6"/>
  <c r="AK6"/>
  <c r="AC6"/>
  <c r="AU6"/>
  <c r="CA6"/>
  <c r="AN6"/>
  <c r="BT6"/>
  <c r="CB6"/>
  <c r="CI6"/>
  <c r="W6"/>
  <c r="AA6"/>
  <c r="AQ6"/>
  <c r="BG6"/>
  <c r="BW6"/>
  <c r="T6"/>
  <c r="AJ6"/>
  <c r="AZ6"/>
  <c r="BP6"/>
  <c r="CF6"/>
  <c r="CD6"/>
  <c r="BV6"/>
  <c r="BN6"/>
  <c r="BF6"/>
  <c r="AX6"/>
  <c r="AP6"/>
  <c r="AH6"/>
  <c r="Z6"/>
  <c r="S6"/>
  <c r="CC6"/>
  <c r="BU6"/>
  <c r="BM6"/>
  <c r="BE6"/>
  <c r="AW6"/>
  <c r="AO6"/>
  <c r="AG6"/>
  <c r="Y6"/>
  <c r="V49"/>
  <c r="BC49"/>
  <c r="CG49"/>
  <c r="AD49"/>
  <c r="W49"/>
  <c r="AM49"/>
  <c r="AT49"/>
  <c r="CA49"/>
  <c r="AU49"/>
  <c r="CH49"/>
  <c r="BB49"/>
  <c r="T49"/>
  <c r="AB49"/>
  <c r="AJ49"/>
  <c r="AR49"/>
  <c r="AZ49"/>
  <c r="BH49"/>
  <c r="BP49"/>
  <c r="BX49"/>
  <c r="CF49"/>
  <c r="U49"/>
  <c r="AC49"/>
  <c r="AK49"/>
  <c r="AS49"/>
  <c r="BA49"/>
  <c r="BI49"/>
  <c r="BQ49"/>
  <c r="BY49"/>
  <c r="CI49"/>
  <c r="BW49"/>
  <c r="BG49"/>
  <c r="AQ49"/>
  <c r="AA49"/>
  <c r="CD49"/>
  <c r="BN49"/>
  <c r="AX49"/>
  <c r="AH49"/>
  <c r="BJ49"/>
  <c r="BS49"/>
  <c r="AE49"/>
  <c r="AL49"/>
  <c r="BZ49"/>
  <c r="BK49"/>
  <c r="BR49"/>
  <c r="AF49"/>
  <c r="AV49"/>
  <c r="BL49"/>
  <c r="CB49"/>
  <c r="Y49"/>
  <c r="AO49"/>
  <c r="BE49"/>
  <c r="BU49"/>
  <c r="CE49"/>
  <c r="AY49"/>
  <c r="S49"/>
  <c r="BF49"/>
  <c r="Z49"/>
  <c r="X49"/>
  <c r="BD49"/>
  <c r="CJ49"/>
  <c r="AW49"/>
  <c r="CC49"/>
  <c r="BO49"/>
  <c r="BV49"/>
  <c r="AN49"/>
  <c r="BT49"/>
  <c r="AG49"/>
  <c r="BM49"/>
  <c r="AI49"/>
  <c r="AP49"/>
  <c r="BG18"/>
  <c r="Z18"/>
  <c r="S18"/>
  <c r="CE18"/>
  <c r="AH18"/>
  <c r="BN18"/>
  <c r="AA18"/>
  <c r="AU18"/>
  <c r="BK18"/>
  <c r="BY18"/>
  <c r="CG18"/>
  <c r="BV18"/>
  <c r="AY18"/>
  <c r="CA18"/>
  <c r="T18"/>
  <c r="AX18"/>
  <c r="CD18"/>
  <c r="AM18"/>
  <c r="BC18"/>
  <c r="BS18"/>
  <c r="CC18"/>
  <c r="AP18"/>
  <c r="AI18"/>
  <c r="BO18"/>
  <c r="CI18"/>
  <c r="AQ18"/>
  <c r="BU18"/>
  <c r="BM18"/>
  <c r="BE18"/>
  <c r="AW18"/>
  <c r="AO18"/>
  <c r="AE18"/>
  <c r="CH18"/>
  <c r="BR18"/>
  <c r="BB18"/>
  <c r="AL18"/>
  <c r="V18"/>
  <c r="AC18"/>
  <c r="U18"/>
  <c r="CF18"/>
  <c r="BX18"/>
  <c r="BP18"/>
  <c r="BH18"/>
  <c r="AZ18"/>
  <c r="AR18"/>
  <c r="AJ18"/>
  <c r="AB18"/>
  <c r="BW18"/>
  <c r="BF18"/>
  <c r="BQ18"/>
  <c r="BI18"/>
  <c r="BA18"/>
  <c r="AS18"/>
  <c r="AK18"/>
  <c r="W18"/>
  <c r="BZ18"/>
  <c r="BJ18"/>
  <c r="AT18"/>
  <c r="AD18"/>
  <c r="AG18"/>
  <c r="Y18"/>
  <c r="CJ18"/>
  <c r="CB18"/>
  <c r="BT18"/>
  <c r="BL18"/>
  <c r="BD18"/>
  <c r="AV18"/>
  <c r="AN18"/>
  <c r="AF18"/>
  <c r="X18"/>
  <c r="AT42"/>
  <c r="AM42"/>
  <c r="AD42"/>
  <c r="W42"/>
  <c r="CI42"/>
  <c r="BS42"/>
  <c r="V42"/>
  <c r="BB42"/>
  <c r="CH42"/>
  <c r="AU42"/>
  <c r="CA42"/>
  <c r="X42"/>
  <c r="AF42"/>
  <c r="AN42"/>
  <c r="AV42"/>
  <c r="BD42"/>
  <c r="BL42"/>
  <c r="BT42"/>
  <c r="CB42"/>
  <c r="CJ42"/>
  <c r="Y42"/>
  <c r="AG42"/>
  <c r="AO42"/>
  <c r="AW42"/>
  <c r="BE42"/>
  <c r="BM42"/>
  <c r="BU42"/>
  <c r="CC42"/>
  <c r="CE42"/>
  <c r="BO42"/>
  <c r="AY42"/>
  <c r="AI42"/>
  <c r="S42"/>
  <c r="BV42"/>
  <c r="BF42"/>
  <c r="AP42"/>
  <c r="Z42"/>
  <c r="BJ42"/>
  <c r="BC42"/>
  <c r="BZ42"/>
  <c r="AL42"/>
  <c r="BR42"/>
  <c r="AE42"/>
  <c r="BK42"/>
  <c r="T42"/>
  <c r="AB42"/>
  <c r="AJ42"/>
  <c r="AR42"/>
  <c r="AZ42"/>
  <c r="BH42"/>
  <c r="BP42"/>
  <c r="BX42"/>
  <c r="CF42"/>
  <c r="U42"/>
  <c r="AC42"/>
  <c r="AK42"/>
  <c r="AS42"/>
  <c r="BA42"/>
  <c r="BI42"/>
  <c r="BQ42"/>
  <c r="BY42"/>
  <c r="CG42"/>
  <c r="BW42"/>
  <c r="BG42"/>
  <c r="AQ42"/>
  <c r="AA42"/>
  <c r="CD42"/>
  <c r="BN42"/>
  <c r="AX42"/>
  <c r="AH42"/>
  <c r="CH58"/>
  <c r="CA58"/>
  <c r="V58"/>
  <c r="AL58"/>
  <c r="AE58"/>
  <c r="AU58"/>
  <c r="AD58"/>
  <c r="BJ58"/>
  <c r="W58"/>
  <c r="BC58"/>
  <c r="CI58"/>
  <c r="X58"/>
  <c r="AF58"/>
  <c r="AN58"/>
  <c r="AV58"/>
  <c r="BD58"/>
  <c r="BL58"/>
  <c r="BT58"/>
  <c r="CB58"/>
  <c r="CJ58"/>
  <c r="Y58"/>
  <c r="AG58"/>
  <c r="AO58"/>
  <c r="AW58"/>
  <c r="BE58"/>
  <c r="BM58"/>
  <c r="BU58"/>
  <c r="CC58"/>
  <c r="BW58"/>
  <c r="BG58"/>
  <c r="AQ58"/>
  <c r="AA58"/>
  <c r="CD58"/>
  <c r="BN58"/>
  <c r="AX58"/>
  <c r="AH58"/>
  <c r="BR58"/>
  <c r="BK58"/>
  <c r="BB58"/>
  <c r="AT58"/>
  <c r="BZ58"/>
  <c r="AM58"/>
  <c r="BS58"/>
  <c r="T58"/>
  <c r="AB58"/>
  <c r="AJ58"/>
  <c r="AR58"/>
  <c r="AZ58"/>
  <c r="BH58"/>
  <c r="BP58"/>
  <c r="BX58"/>
  <c r="CF58"/>
  <c r="U58"/>
  <c r="AC58"/>
  <c r="AK58"/>
  <c r="AS58"/>
  <c r="BA58"/>
  <c r="BI58"/>
  <c r="BQ58"/>
  <c r="BY58"/>
  <c r="CG58"/>
  <c r="CE58"/>
  <c r="BO58"/>
  <c r="AY58"/>
  <c r="AI58"/>
  <c r="S58"/>
  <c r="BV58"/>
  <c r="BF58"/>
  <c r="AP58"/>
  <c r="Z58"/>
  <c r="W24"/>
  <c r="AE24"/>
  <c r="BC24"/>
  <c r="CD24"/>
  <c r="AX24"/>
  <c r="BN24"/>
  <c r="BS24"/>
  <c r="CI24"/>
  <c r="AH24"/>
  <c r="AM24"/>
  <c r="BF24"/>
  <c r="Z24"/>
  <c r="BK24"/>
  <c r="S24"/>
  <c r="AI24"/>
  <c r="AY24"/>
  <c r="BO24"/>
  <c r="CE24"/>
  <c r="AD24"/>
  <c r="AT24"/>
  <c r="BJ24"/>
  <c r="BZ24"/>
  <c r="BV24"/>
  <c r="AP24"/>
  <c r="CA24"/>
  <c r="AU24"/>
  <c r="AA24"/>
  <c r="AQ24"/>
  <c r="BG24"/>
  <c r="BW24"/>
  <c r="V24"/>
  <c r="AL24"/>
  <c r="BB24"/>
  <c r="BR24"/>
  <c r="CH24"/>
  <c r="U24"/>
  <c r="AC24"/>
  <c r="AK24"/>
  <c r="AS24"/>
  <c r="BA24"/>
  <c r="BI24"/>
  <c r="BQ24"/>
  <c r="BY24"/>
  <c r="CG24"/>
  <c r="X24"/>
  <c r="AF24"/>
  <c r="AN24"/>
  <c r="AV24"/>
  <c r="BD24"/>
  <c r="BL24"/>
  <c r="BT24"/>
  <c r="CB24"/>
  <c r="CJ24"/>
  <c r="Y24"/>
  <c r="AG24"/>
  <c r="AO24"/>
  <c r="AW24"/>
  <c r="BE24"/>
  <c r="BM24"/>
  <c r="BU24"/>
  <c r="CC24"/>
  <c r="T24"/>
  <c r="AB24"/>
  <c r="AJ24"/>
  <c r="AR24"/>
  <c r="AZ24"/>
  <c r="BH24"/>
  <c r="BP24"/>
  <c r="BX24"/>
  <c r="CF24"/>
  <c r="AH20"/>
  <c r="AP20"/>
  <c r="CI20"/>
  <c r="CC20"/>
  <c r="U20"/>
  <c r="Z20"/>
  <c r="AK20"/>
  <c r="BF20"/>
  <c r="BS20"/>
  <c r="AC20"/>
  <c r="BN20"/>
  <c r="BC20"/>
  <c r="AS20"/>
  <c r="AX20"/>
  <c r="V20"/>
  <c r="AL20"/>
  <c r="BB20"/>
  <c r="BR20"/>
  <c r="CH20"/>
  <c r="AG20"/>
  <c r="AW20"/>
  <c r="CA20"/>
  <c r="BU20"/>
  <c r="BV20"/>
  <c r="BM20"/>
  <c r="CD20"/>
  <c r="T20"/>
  <c r="AD20"/>
  <c r="AT20"/>
  <c r="BJ20"/>
  <c r="BZ20"/>
  <c r="Y20"/>
  <c r="AO20"/>
  <c r="BK20"/>
  <c r="BE20"/>
  <c r="CJ20"/>
  <c r="CG20"/>
  <c r="BQ20"/>
  <c r="BA20"/>
  <c r="BW20"/>
  <c r="BG20"/>
  <c r="AU20"/>
  <c r="AM20"/>
  <c r="AE20"/>
  <c r="W20"/>
  <c r="CF20"/>
  <c r="BX20"/>
  <c r="BP20"/>
  <c r="BH20"/>
  <c r="AZ20"/>
  <c r="AR20"/>
  <c r="AJ20"/>
  <c r="AB20"/>
  <c r="BY20"/>
  <c r="BI20"/>
  <c r="CE20"/>
  <c r="BO20"/>
  <c r="AY20"/>
  <c r="AQ20"/>
  <c r="AI20"/>
  <c r="AA20"/>
  <c r="S20"/>
  <c r="CB20"/>
  <c r="BT20"/>
  <c r="BL20"/>
  <c r="BD20"/>
  <c r="AV20"/>
  <c r="AN20"/>
  <c r="AF20"/>
  <c r="X20"/>
  <c r="CI32"/>
  <c r="AE32"/>
  <c r="AX32"/>
  <c r="W32"/>
  <c r="AH32"/>
  <c r="AM32"/>
  <c r="BC32"/>
  <c r="BN32"/>
  <c r="CD32"/>
  <c r="BS32"/>
  <c r="BV32"/>
  <c r="AP32"/>
  <c r="CA32"/>
  <c r="AU32"/>
  <c r="S32"/>
  <c r="AI32"/>
  <c r="AY32"/>
  <c r="BO32"/>
  <c r="CE32"/>
  <c r="AD32"/>
  <c r="AT32"/>
  <c r="BJ32"/>
  <c r="BZ32"/>
  <c r="BF32"/>
  <c r="Z32"/>
  <c r="BK32"/>
  <c r="AA32"/>
  <c r="AQ32"/>
  <c r="BG32"/>
  <c r="BW32"/>
  <c r="V32"/>
  <c r="AL32"/>
  <c r="BB32"/>
  <c r="BR32"/>
  <c r="CH32"/>
  <c r="Y32"/>
  <c r="AG32"/>
  <c r="AO32"/>
  <c r="AW32"/>
  <c r="BE32"/>
  <c r="BM32"/>
  <c r="BU32"/>
  <c r="CC32"/>
  <c r="T32"/>
  <c r="AB32"/>
  <c r="AJ32"/>
  <c r="AR32"/>
  <c r="AZ32"/>
  <c r="BH32"/>
  <c r="BP32"/>
  <c r="BX32"/>
  <c r="CF32"/>
  <c r="U32"/>
  <c r="AC32"/>
  <c r="AK32"/>
  <c r="AS32"/>
  <c r="BA32"/>
  <c r="BI32"/>
  <c r="BQ32"/>
  <c r="BY32"/>
  <c r="CG32"/>
  <c r="X32"/>
  <c r="AF32"/>
  <c r="AN32"/>
  <c r="AV32"/>
  <c r="BD32"/>
  <c r="BL32"/>
  <c r="BT32"/>
  <c r="CB32"/>
  <c r="CJ32"/>
  <c r="AJ48"/>
  <c r="X48"/>
  <c r="AZ48"/>
  <c r="AS48"/>
  <c r="BP48"/>
  <c r="BQ48"/>
  <c r="AK48"/>
  <c r="BX48"/>
  <c r="AR48"/>
  <c r="AC48"/>
  <c r="T48"/>
  <c r="BY48"/>
  <c r="CG48"/>
  <c r="U48"/>
  <c r="AB48"/>
  <c r="CF48"/>
  <c r="BA48"/>
  <c r="BI48"/>
  <c r="BH48"/>
  <c r="CC48"/>
  <c r="BU48"/>
  <c r="BE48"/>
  <c r="AO48"/>
  <c r="Y48"/>
  <c r="CB48"/>
  <c r="BL48"/>
  <c r="AV48"/>
  <c r="AF48"/>
  <c r="Z48"/>
  <c r="AH48"/>
  <c r="AP48"/>
  <c r="AX48"/>
  <c r="BF48"/>
  <c r="BN48"/>
  <c r="BV48"/>
  <c r="CD48"/>
  <c r="S48"/>
  <c r="AA48"/>
  <c r="AI48"/>
  <c r="AQ48"/>
  <c r="AY48"/>
  <c r="BG48"/>
  <c r="BO48"/>
  <c r="BW48"/>
  <c r="CE48"/>
  <c r="BM48"/>
  <c r="AW48"/>
  <c r="AG48"/>
  <c r="CJ48"/>
  <c r="BT48"/>
  <c r="BD48"/>
  <c r="AN48"/>
  <c r="V48"/>
  <c r="AD48"/>
  <c r="AL48"/>
  <c r="AT48"/>
  <c r="BB48"/>
  <c r="BJ48"/>
  <c r="BR48"/>
  <c r="BZ48"/>
  <c r="CH48"/>
  <c r="W48"/>
  <c r="AE48"/>
  <c r="AM48"/>
  <c r="AU48"/>
  <c r="BC48"/>
  <c r="BK48"/>
  <c r="BS48"/>
  <c r="CA48"/>
  <c r="CI48"/>
  <c r="BA64"/>
  <c r="BH64"/>
  <c r="X64"/>
  <c r="BX64"/>
  <c r="BQ64"/>
  <c r="CG64"/>
  <c r="AB64"/>
  <c r="BI64"/>
  <c r="AC64"/>
  <c r="BP64"/>
  <c r="AJ64"/>
  <c r="AR64"/>
  <c r="AS64"/>
  <c r="AZ64"/>
  <c r="U64"/>
  <c r="CF64"/>
  <c r="BU64"/>
  <c r="BE64"/>
  <c r="AO64"/>
  <c r="Y64"/>
  <c r="CB64"/>
  <c r="AK64"/>
  <c r="BY64"/>
  <c r="T64"/>
  <c r="CC64"/>
  <c r="BM64"/>
  <c r="AW64"/>
  <c r="AG64"/>
  <c r="CJ64"/>
  <c r="BT64"/>
  <c r="BD64"/>
  <c r="AN64"/>
  <c r="AV64"/>
  <c r="Z64"/>
  <c r="AH64"/>
  <c r="AP64"/>
  <c r="AX64"/>
  <c r="BF64"/>
  <c r="BN64"/>
  <c r="BV64"/>
  <c r="CD64"/>
  <c r="S64"/>
  <c r="AA64"/>
  <c r="AI64"/>
  <c r="AQ64"/>
  <c r="AY64"/>
  <c r="BG64"/>
  <c r="BO64"/>
  <c r="BW64"/>
  <c r="CE64"/>
  <c r="BL64"/>
  <c r="AF64"/>
  <c r="V64"/>
  <c r="AD64"/>
  <c r="AL64"/>
  <c r="AT64"/>
  <c r="BB64"/>
  <c r="BJ64"/>
  <c r="BR64"/>
  <c r="BZ64"/>
  <c r="CH64"/>
  <c r="W64"/>
  <c r="AE64"/>
  <c r="AM64"/>
  <c r="AU64"/>
  <c r="BC64"/>
  <c r="BK64"/>
  <c r="BS64"/>
  <c r="CA64"/>
  <c r="CI64"/>
  <c r="FF73" i="16"/>
  <c r="I10" i="13"/>
  <c r="M12" i="10"/>
  <c r="FD12" i="16"/>
  <c r="G15" i="11"/>
  <c r="T41"/>
  <c r="BA41"/>
  <c r="U41"/>
  <c r="BH41"/>
  <c r="AB41"/>
  <c r="AK41"/>
  <c r="AR41"/>
  <c r="BY41"/>
  <c r="AS41"/>
  <c r="CF41"/>
  <c r="AZ41"/>
  <c r="Z41"/>
  <c r="AH41"/>
  <c r="AP41"/>
  <c r="AX41"/>
  <c r="BF41"/>
  <c r="BN41"/>
  <c r="BV41"/>
  <c r="CD41"/>
  <c r="S41"/>
  <c r="AA41"/>
  <c r="AI41"/>
  <c r="AQ41"/>
  <c r="AY41"/>
  <c r="BG41"/>
  <c r="BO41"/>
  <c r="BW41"/>
  <c r="CE41"/>
  <c r="CC41"/>
  <c r="BM41"/>
  <c r="AW41"/>
  <c r="AG41"/>
  <c r="CJ41"/>
  <c r="BT41"/>
  <c r="BD41"/>
  <c r="AN41"/>
  <c r="X41"/>
  <c r="BQ41"/>
  <c r="AC41"/>
  <c r="AJ41"/>
  <c r="CG41"/>
  <c r="BX41"/>
  <c r="BI41"/>
  <c r="BP41"/>
  <c r="AD41"/>
  <c r="AT41"/>
  <c r="BJ41"/>
  <c r="BZ41"/>
  <c r="W41"/>
  <c r="AM41"/>
  <c r="BC41"/>
  <c r="BS41"/>
  <c r="CI41"/>
  <c r="BE41"/>
  <c r="Y41"/>
  <c r="BL41"/>
  <c r="AF41"/>
  <c r="AL41"/>
  <c r="BR41"/>
  <c r="AE41"/>
  <c r="BK41"/>
  <c r="BU41"/>
  <c r="CB41"/>
  <c r="V41"/>
  <c r="BB41"/>
  <c r="CH41"/>
  <c r="AU41"/>
  <c r="CA41"/>
  <c r="AO41"/>
  <c r="AV41"/>
  <c r="AD71"/>
  <c r="AE71"/>
  <c r="BK71"/>
  <c r="BR71"/>
  <c r="CA71"/>
  <c r="CH71"/>
  <c r="V71"/>
  <c r="AL71"/>
  <c r="AU71"/>
  <c r="BB71"/>
  <c r="CI71"/>
  <c r="BC71"/>
  <c r="W71"/>
  <c r="BJ71"/>
  <c r="X71"/>
  <c r="AF71"/>
  <c r="AN71"/>
  <c r="AV71"/>
  <c r="BD71"/>
  <c r="BL71"/>
  <c r="BT71"/>
  <c r="CB71"/>
  <c r="CJ71"/>
  <c r="Y71"/>
  <c r="AG71"/>
  <c r="AO71"/>
  <c r="AW71"/>
  <c r="BE71"/>
  <c r="BM71"/>
  <c r="BU71"/>
  <c r="CC71"/>
  <c r="BS71"/>
  <c r="AM71"/>
  <c r="BZ71"/>
  <c r="AT71"/>
  <c r="T71"/>
  <c r="AB71"/>
  <c r="AJ71"/>
  <c r="AR71"/>
  <c r="AZ71"/>
  <c r="BH71"/>
  <c r="BP71"/>
  <c r="BX71"/>
  <c r="CF71"/>
  <c r="U71"/>
  <c r="AC71"/>
  <c r="AK71"/>
  <c r="AS71"/>
  <c r="BA71"/>
  <c r="BI71"/>
  <c r="BQ71"/>
  <c r="BY71"/>
  <c r="CG71"/>
  <c r="CE71"/>
  <c r="BO71"/>
  <c r="AY71"/>
  <c r="AI71"/>
  <c r="S71"/>
  <c r="BV71"/>
  <c r="BF71"/>
  <c r="AP71"/>
  <c r="Z71"/>
  <c r="BW71"/>
  <c r="BG71"/>
  <c r="AQ71"/>
  <c r="AA71"/>
  <c r="CD71"/>
  <c r="BN71"/>
  <c r="AX71"/>
  <c r="AH71"/>
  <c r="AE30"/>
  <c r="BK30"/>
  <c r="BF30"/>
  <c r="Z30"/>
  <c r="CA30"/>
  <c r="BV30"/>
  <c r="AU30"/>
  <c r="AP30"/>
  <c r="U30"/>
  <c r="AC30"/>
  <c r="AK30"/>
  <c r="AS30"/>
  <c r="BA30"/>
  <c r="BI30"/>
  <c r="BQ30"/>
  <c r="BY30"/>
  <c r="CG30"/>
  <c r="X30"/>
  <c r="AF30"/>
  <c r="AN30"/>
  <c r="AV30"/>
  <c r="BD30"/>
  <c r="BL30"/>
  <c r="BT30"/>
  <c r="CB30"/>
  <c r="CJ30"/>
  <c r="AA30"/>
  <c r="AQ30"/>
  <c r="BG30"/>
  <c r="BW30"/>
  <c r="V30"/>
  <c r="AL30"/>
  <c r="BB30"/>
  <c r="BR30"/>
  <c r="CH30"/>
  <c r="Y30"/>
  <c r="AG30"/>
  <c r="AO30"/>
  <c r="AW30"/>
  <c r="BE30"/>
  <c r="BM30"/>
  <c r="BU30"/>
  <c r="CC30"/>
  <c r="T30"/>
  <c r="AB30"/>
  <c r="AJ30"/>
  <c r="AR30"/>
  <c r="AZ30"/>
  <c r="BH30"/>
  <c r="BP30"/>
  <c r="BX30"/>
  <c r="CF30"/>
  <c r="S30"/>
  <c r="AI30"/>
  <c r="AY30"/>
  <c r="BO30"/>
  <c r="CE30"/>
  <c r="AD30"/>
  <c r="AT30"/>
  <c r="BJ30"/>
  <c r="BZ30"/>
  <c r="CD30"/>
  <c r="AX30"/>
  <c r="CI30"/>
  <c r="BC30"/>
  <c r="W30"/>
  <c r="BN30"/>
  <c r="AH30"/>
  <c r="BS30"/>
  <c r="AM30"/>
  <c r="BL46"/>
  <c r="AF46"/>
  <c r="Y46"/>
  <c r="BE46"/>
  <c r="CB46"/>
  <c r="BU46"/>
  <c r="AV46"/>
  <c r="AO46"/>
  <c r="V46"/>
  <c r="AD46"/>
  <c r="AL46"/>
  <c r="AT46"/>
  <c r="BB46"/>
  <c r="BJ46"/>
  <c r="BR46"/>
  <c r="BZ46"/>
  <c r="CH46"/>
  <c r="W46"/>
  <c r="AE46"/>
  <c r="AM46"/>
  <c r="AU46"/>
  <c r="BC46"/>
  <c r="BK46"/>
  <c r="BS46"/>
  <c r="CA46"/>
  <c r="CI46"/>
  <c r="AB46"/>
  <c r="AR46"/>
  <c r="BH46"/>
  <c r="BX46"/>
  <c r="U46"/>
  <c r="AK46"/>
  <c r="BA46"/>
  <c r="BQ46"/>
  <c r="CG46"/>
  <c r="Z46"/>
  <c r="AH46"/>
  <c r="AP46"/>
  <c r="AX46"/>
  <c r="BF46"/>
  <c r="BN46"/>
  <c r="BV46"/>
  <c r="CD46"/>
  <c r="S46"/>
  <c r="AA46"/>
  <c r="AI46"/>
  <c r="AQ46"/>
  <c r="AY46"/>
  <c r="BG46"/>
  <c r="BO46"/>
  <c r="BW46"/>
  <c r="CE46"/>
  <c r="T46"/>
  <c r="AJ46"/>
  <c r="AZ46"/>
  <c r="BP46"/>
  <c r="CF46"/>
  <c r="AC46"/>
  <c r="AS46"/>
  <c r="BI46"/>
  <c r="BY46"/>
  <c r="CC46"/>
  <c r="AW46"/>
  <c r="CJ46"/>
  <c r="BD46"/>
  <c r="X46"/>
  <c r="BM46"/>
  <c r="AG46"/>
  <c r="BT46"/>
  <c r="AN46"/>
  <c r="AT62"/>
  <c r="BS62"/>
  <c r="AM62"/>
  <c r="AD62"/>
  <c r="W62"/>
  <c r="CE62"/>
  <c r="BZ62"/>
  <c r="BJ62"/>
  <c r="BC62"/>
  <c r="X62"/>
  <c r="AF62"/>
  <c r="AN62"/>
  <c r="AV62"/>
  <c r="BD62"/>
  <c r="BL62"/>
  <c r="BT62"/>
  <c r="CB62"/>
  <c r="CJ62"/>
  <c r="Y62"/>
  <c r="AG62"/>
  <c r="AO62"/>
  <c r="AW62"/>
  <c r="BE62"/>
  <c r="BM62"/>
  <c r="BU62"/>
  <c r="Z62"/>
  <c r="AP62"/>
  <c r="BF62"/>
  <c r="BV62"/>
  <c r="S62"/>
  <c r="AI62"/>
  <c r="AY62"/>
  <c r="BO62"/>
  <c r="CC62"/>
  <c r="T62"/>
  <c r="AB62"/>
  <c r="AJ62"/>
  <c r="AR62"/>
  <c r="AZ62"/>
  <c r="BH62"/>
  <c r="BP62"/>
  <c r="BX62"/>
  <c r="CF62"/>
  <c r="U62"/>
  <c r="AC62"/>
  <c r="AK62"/>
  <c r="AS62"/>
  <c r="BA62"/>
  <c r="BI62"/>
  <c r="BQ62"/>
  <c r="BY62"/>
  <c r="AH62"/>
  <c r="AX62"/>
  <c r="BN62"/>
  <c r="CD62"/>
  <c r="AA62"/>
  <c r="AQ62"/>
  <c r="BG62"/>
  <c r="BW62"/>
  <c r="CG62"/>
  <c r="CA62"/>
  <c r="AU62"/>
  <c r="CH62"/>
  <c r="BB62"/>
  <c r="V62"/>
  <c r="CI62"/>
  <c r="BK62"/>
  <c r="AE62"/>
  <c r="BR62"/>
  <c r="AL62"/>
  <c r="AF16"/>
  <c r="AW16"/>
  <c r="CJ16"/>
  <c r="BD16"/>
  <c r="X16"/>
  <c r="BM16"/>
  <c r="BT16"/>
  <c r="CC16"/>
  <c r="AG16"/>
  <c r="AN16"/>
  <c r="BU16"/>
  <c r="AO16"/>
  <c r="CB16"/>
  <c r="AV16"/>
  <c r="T16"/>
  <c r="AJ16"/>
  <c r="AZ16"/>
  <c r="BP16"/>
  <c r="CF16"/>
  <c r="AC16"/>
  <c r="AS16"/>
  <c r="BI16"/>
  <c r="BY16"/>
  <c r="BE16"/>
  <c r="Y16"/>
  <c r="BL16"/>
  <c r="AB16"/>
  <c r="AR16"/>
  <c r="BH16"/>
  <c r="BX16"/>
  <c r="U16"/>
  <c r="AK16"/>
  <c r="BA16"/>
  <c r="BQ16"/>
  <c r="CG16"/>
  <c r="Z16"/>
  <c r="AH16"/>
  <c r="AP16"/>
  <c r="AX16"/>
  <c r="BF16"/>
  <c r="BN16"/>
  <c r="BV16"/>
  <c r="CD16"/>
  <c r="S16"/>
  <c r="AA16"/>
  <c r="AI16"/>
  <c r="AQ16"/>
  <c r="AY16"/>
  <c r="BG16"/>
  <c r="BO16"/>
  <c r="BW16"/>
  <c r="CE16"/>
  <c r="V16"/>
  <c r="AD16"/>
  <c r="AL16"/>
  <c r="AT16"/>
  <c r="BB16"/>
  <c r="BJ16"/>
  <c r="BR16"/>
  <c r="BZ16"/>
  <c r="CH16"/>
  <c r="W16"/>
  <c r="AE16"/>
  <c r="AM16"/>
  <c r="AU16"/>
  <c r="BC16"/>
  <c r="BK16"/>
  <c r="BS16"/>
  <c r="CA16"/>
  <c r="CI16"/>
  <c r="AH44"/>
  <c r="BV44"/>
  <c r="AY44"/>
  <c r="BF44"/>
  <c r="AP44"/>
  <c r="AI44"/>
  <c r="BO44"/>
  <c r="S44"/>
  <c r="BW44"/>
  <c r="AQ44"/>
  <c r="CD44"/>
  <c r="AX44"/>
  <c r="CE44"/>
  <c r="AA44"/>
  <c r="V44"/>
  <c r="AL44"/>
  <c r="BB44"/>
  <c r="BR44"/>
  <c r="CH44"/>
  <c r="AE44"/>
  <c r="AU44"/>
  <c r="BK44"/>
  <c r="CA44"/>
  <c r="Z44"/>
  <c r="BG44"/>
  <c r="BN44"/>
  <c r="T44"/>
  <c r="AD44"/>
  <c r="AT44"/>
  <c r="BJ44"/>
  <c r="BZ44"/>
  <c r="W44"/>
  <c r="AM44"/>
  <c r="BC44"/>
  <c r="BS44"/>
  <c r="CI44"/>
  <c r="CG44"/>
  <c r="BY44"/>
  <c r="BQ44"/>
  <c r="BI44"/>
  <c r="BA44"/>
  <c r="AS44"/>
  <c r="AK44"/>
  <c r="AC44"/>
  <c r="U44"/>
  <c r="CF44"/>
  <c r="BX44"/>
  <c r="BP44"/>
  <c r="BH44"/>
  <c r="AZ44"/>
  <c r="AR44"/>
  <c r="AJ44"/>
  <c r="AB44"/>
  <c r="CC44"/>
  <c r="BU44"/>
  <c r="BM44"/>
  <c r="BE44"/>
  <c r="AW44"/>
  <c r="AO44"/>
  <c r="AG44"/>
  <c r="Y44"/>
  <c r="CJ44"/>
  <c r="CB44"/>
  <c r="BT44"/>
  <c r="BL44"/>
  <c r="BD44"/>
  <c r="AV44"/>
  <c r="AN44"/>
  <c r="AF44"/>
  <c r="X44"/>
  <c r="BK19"/>
  <c r="BR19"/>
  <c r="AL19"/>
  <c r="AE19"/>
  <c r="AD19"/>
  <c r="BJ19"/>
  <c r="W19"/>
  <c r="BC19"/>
  <c r="CI19"/>
  <c r="AU19"/>
  <c r="BB19"/>
  <c r="Z19"/>
  <c r="AP19"/>
  <c r="BF19"/>
  <c r="BV19"/>
  <c r="S19"/>
  <c r="AI19"/>
  <c r="AY19"/>
  <c r="BO19"/>
  <c r="CE19"/>
  <c r="CG19"/>
  <c r="BY19"/>
  <c r="BQ19"/>
  <c r="BI19"/>
  <c r="BA19"/>
  <c r="AS19"/>
  <c r="AK19"/>
  <c r="AC19"/>
  <c r="U19"/>
  <c r="CF19"/>
  <c r="BX19"/>
  <c r="BP19"/>
  <c r="BH19"/>
  <c r="AZ19"/>
  <c r="AR19"/>
  <c r="AJ19"/>
  <c r="AB19"/>
  <c r="AT19"/>
  <c r="BZ19"/>
  <c r="AM19"/>
  <c r="BS19"/>
  <c r="CA19"/>
  <c r="CH19"/>
  <c r="V19"/>
  <c r="T19"/>
  <c r="AH19"/>
  <c r="AX19"/>
  <c r="BN19"/>
  <c r="CD19"/>
  <c r="AA19"/>
  <c r="AQ19"/>
  <c r="BG19"/>
  <c r="BW19"/>
  <c r="CC19"/>
  <c r="BU19"/>
  <c r="BM19"/>
  <c r="BE19"/>
  <c r="AW19"/>
  <c r="AO19"/>
  <c r="AG19"/>
  <c r="Y19"/>
  <c r="CJ19"/>
  <c r="CB19"/>
  <c r="BT19"/>
  <c r="BL19"/>
  <c r="BD19"/>
  <c r="AV19"/>
  <c r="AN19"/>
  <c r="AF19"/>
  <c r="X19"/>
  <c r="AT65"/>
  <c r="T65"/>
  <c r="BS65"/>
  <c r="BC65"/>
  <c r="BJ65"/>
  <c r="BK65"/>
  <c r="AE65"/>
  <c r="BR65"/>
  <c r="AL65"/>
  <c r="BW65"/>
  <c r="BG65"/>
  <c r="AQ65"/>
  <c r="AA65"/>
  <c r="CD65"/>
  <c r="BN65"/>
  <c r="AX65"/>
  <c r="AH65"/>
  <c r="BZ65"/>
  <c r="W65"/>
  <c r="CA65"/>
  <c r="CH65"/>
  <c r="V65"/>
  <c r="AM65"/>
  <c r="CI65"/>
  <c r="AD65"/>
  <c r="AU65"/>
  <c r="BB65"/>
  <c r="BO65"/>
  <c r="AI65"/>
  <c r="BV65"/>
  <c r="AP65"/>
  <c r="AY65"/>
  <c r="BF65"/>
  <c r="CE65"/>
  <c r="S65"/>
  <c r="Z65"/>
  <c r="CG65"/>
  <c r="BY65"/>
  <c r="BQ65"/>
  <c r="BI65"/>
  <c r="BA65"/>
  <c r="AS65"/>
  <c r="AK65"/>
  <c r="AC65"/>
  <c r="U65"/>
  <c r="CF65"/>
  <c r="BX65"/>
  <c r="BP65"/>
  <c r="BH65"/>
  <c r="AZ65"/>
  <c r="AR65"/>
  <c r="AJ65"/>
  <c r="AB65"/>
  <c r="CC65"/>
  <c r="BU65"/>
  <c r="BM65"/>
  <c r="BE65"/>
  <c r="AW65"/>
  <c r="AO65"/>
  <c r="AG65"/>
  <c r="Y65"/>
  <c r="CJ65"/>
  <c r="CB65"/>
  <c r="BT65"/>
  <c r="BL65"/>
  <c r="BD65"/>
  <c r="AV65"/>
  <c r="AN65"/>
  <c r="AF65"/>
  <c r="X65"/>
  <c r="V47"/>
  <c r="BR47"/>
  <c r="BK47"/>
  <c r="CH47"/>
  <c r="CA47"/>
  <c r="AE47"/>
  <c r="BB47"/>
  <c r="AU47"/>
  <c r="AT47"/>
  <c r="BZ47"/>
  <c r="AM47"/>
  <c r="BS47"/>
  <c r="AL47"/>
  <c r="Z47"/>
  <c r="AP47"/>
  <c r="BF47"/>
  <c r="BV47"/>
  <c r="S47"/>
  <c r="AI47"/>
  <c r="AY47"/>
  <c r="BO47"/>
  <c r="CE47"/>
  <c r="CG47"/>
  <c r="BY47"/>
  <c r="BQ47"/>
  <c r="BI47"/>
  <c r="BA47"/>
  <c r="AS47"/>
  <c r="AK47"/>
  <c r="AC47"/>
  <c r="U47"/>
  <c r="CF47"/>
  <c r="BX47"/>
  <c r="BP47"/>
  <c r="BH47"/>
  <c r="AZ47"/>
  <c r="AR47"/>
  <c r="AJ47"/>
  <c r="AB47"/>
  <c r="AD47"/>
  <c r="BJ47"/>
  <c r="W47"/>
  <c r="BC47"/>
  <c r="CI47"/>
  <c r="T47"/>
  <c r="AH47"/>
  <c r="AX47"/>
  <c r="BN47"/>
  <c r="CD47"/>
  <c r="AA47"/>
  <c r="AQ47"/>
  <c r="BG47"/>
  <c r="BW47"/>
  <c r="CC47"/>
  <c r="BU47"/>
  <c r="BM47"/>
  <c r="BE47"/>
  <c r="AW47"/>
  <c r="AO47"/>
  <c r="AG47"/>
  <c r="Y47"/>
  <c r="CJ47"/>
  <c r="CB47"/>
  <c r="BT47"/>
  <c r="BL47"/>
  <c r="BD47"/>
  <c r="AV47"/>
  <c r="AN47"/>
  <c r="AF47"/>
  <c r="X47"/>
  <c r="T73"/>
  <c r="BZ73"/>
  <c r="AM73"/>
  <c r="CI73"/>
  <c r="W73"/>
  <c r="AD73"/>
  <c r="CA73"/>
  <c r="AU73"/>
  <c r="CH73"/>
  <c r="BB73"/>
  <c r="V73"/>
  <c r="CE73"/>
  <c r="BO73"/>
  <c r="AY73"/>
  <c r="AI73"/>
  <c r="S73"/>
  <c r="BV73"/>
  <c r="BF73"/>
  <c r="AP73"/>
  <c r="Z73"/>
  <c r="BJ73"/>
  <c r="BK73"/>
  <c r="BR73"/>
  <c r="BS73"/>
  <c r="AT73"/>
  <c r="BC73"/>
  <c r="AE73"/>
  <c r="AL73"/>
  <c r="BG73"/>
  <c r="AA73"/>
  <c r="BN73"/>
  <c r="AH73"/>
  <c r="AQ73"/>
  <c r="AX73"/>
  <c r="BW73"/>
  <c r="CD73"/>
  <c r="CG73"/>
  <c r="BY73"/>
  <c r="BQ73"/>
  <c r="BI73"/>
  <c r="BA73"/>
  <c r="AS73"/>
  <c r="AK73"/>
  <c r="AC73"/>
  <c r="U73"/>
  <c r="CF73"/>
  <c r="BX73"/>
  <c r="BP73"/>
  <c r="BH73"/>
  <c r="AZ73"/>
  <c r="AR73"/>
  <c r="AJ73"/>
  <c r="AB73"/>
  <c r="CC73"/>
  <c r="BU73"/>
  <c r="BM73"/>
  <c r="BE73"/>
  <c r="AW73"/>
  <c r="AO73"/>
  <c r="AG73"/>
  <c r="Y73"/>
  <c r="CJ73"/>
  <c r="CB73"/>
  <c r="BT73"/>
  <c r="BL73"/>
  <c r="BD73"/>
  <c r="AV73"/>
  <c r="AN73"/>
  <c r="AF73"/>
  <c r="X73"/>
  <c r="AZ23"/>
  <c r="BE23"/>
  <c r="Y23"/>
  <c r="CF23"/>
  <c r="T23"/>
  <c r="S23"/>
  <c r="AW23"/>
  <c r="CC23"/>
  <c r="AR23"/>
  <c r="BX23"/>
  <c r="AJ23"/>
  <c r="AO23"/>
  <c r="CJ23"/>
  <c r="BT23"/>
  <c r="BD23"/>
  <c r="AN23"/>
  <c r="X23"/>
  <c r="BY23"/>
  <c r="BI23"/>
  <c r="AS23"/>
  <c r="AC23"/>
  <c r="CH23"/>
  <c r="BZ23"/>
  <c r="BR23"/>
  <c r="BJ23"/>
  <c r="BB23"/>
  <c r="AT23"/>
  <c r="AL23"/>
  <c r="AD23"/>
  <c r="V23"/>
  <c r="CE23"/>
  <c r="BW23"/>
  <c r="BO23"/>
  <c r="BG23"/>
  <c r="AY23"/>
  <c r="AQ23"/>
  <c r="AI23"/>
  <c r="AA23"/>
  <c r="AG23"/>
  <c r="BM23"/>
  <c r="AB23"/>
  <c r="BH23"/>
  <c r="BP23"/>
  <c r="BU23"/>
  <c r="CB23"/>
  <c r="BL23"/>
  <c r="AV23"/>
  <c r="AF23"/>
  <c r="CG23"/>
  <c r="BQ23"/>
  <c r="BA23"/>
  <c r="AK23"/>
  <c r="U23"/>
  <c r="CD23"/>
  <c r="BV23"/>
  <c r="BN23"/>
  <c r="BF23"/>
  <c r="AX23"/>
  <c r="AP23"/>
  <c r="AH23"/>
  <c r="Z23"/>
  <c r="CI23"/>
  <c r="CA23"/>
  <c r="BS23"/>
  <c r="BK23"/>
  <c r="BC23"/>
  <c r="AU23"/>
  <c r="AM23"/>
  <c r="AE23"/>
  <c r="W23"/>
  <c r="AB7"/>
  <c r="AI7"/>
  <c r="BO7"/>
  <c r="AR7"/>
  <c r="AY7"/>
  <c r="CF7"/>
  <c r="AZ7"/>
  <c r="S7"/>
  <c r="BG7"/>
  <c r="AA7"/>
  <c r="CB7"/>
  <c r="BL7"/>
  <c r="AV7"/>
  <c r="AF7"/>
  <c r="CI7"/>
  <c r="BS7"/>
  <c r="BC7"/>
  <c r="AM7"/>
  <c r="W7"/>
  <c r="CH7"/>
  <c r="BZ7"/>
  <c r="BR7"/>
  <c r="BJ7"/>
  <c r="BB7"/>
  <c r="AT7"/>
  <c r="AL7"/>
  <c r="AD7"/>
  <c r="V7"/>
  <c r="CG7"/>
  <c r="BY7"/>
  <c r="BQ7"/>
  <c r="BI7"/>
  <c r="BA7"/>
  <c r="AS7"/>
  <c r="AK7"/>
  <c r="AC7"/>
  <c r="BH7"/>
  <c r="BX7"/>
  <c r="AJ7"/>
  <c r="AQ7"/>
  <c r="BT7"/>
  <c r="AN7"/>
  <c r="CA7"/>
  <c r="AU7"/>
  <c r="Y7"/>
  <c r="CE7"/>
  <c r="BP7"/>
  <c r="BW7"/>
  <c r="CJ7"/>
  <c r="BD7"/>
  <c r="X7"/>
  <c r="BK7"/>
  <c r="AE7"/>
  <c r="U7"/>
  <c r="BV7"/>
  <c r="BF7"/>
  <c r="AP7"/>
  <c r="Z7"/>
  <c r="CC7"/>
  <c r="BM7"/>
  <c r="AW7"/>
  <c r="AG7"/>
  <c r="CD7"/>
  <c r="AX7"/>
  <c r="T7"/>
  <c r="BE7"/>
  <c r="BN7"/>
  <c r="AH7"/>
  <c r="BU7"/>
  <c r="AO7"/>
  <c r="CH69"/>
  <c r="V69"/>
  <c r="BB69"/>
  <c r="AE69"/>
  <c r="AL69"/>
  <c r="BS69"/>
  <c r="AM69"/>
  <c r="BZ69"/>
  <c r="AT69"/>
  <c r="BW69"/>
  <c r="BG69"/>
  <c r="AQ69"/>
  <c r="AA69"/>
  <c r="CD69"/>
  <c r="BN69"/>
  <c r="AX69"/>
  <c r="AH69"/>
  <c r="CC69"/>
  <c r="BU69"/>
  <c r="BM69"/>
  <c r="BE69"/>
  <c r="AW69"/>
  <c r="AO69"/>
  <c r="AG69"/>
  <c r="Y69"/>
  <c r="CJ69"/>
  <c r="CB69"/>
  <c r="BT69"/>
  <c r="BL69"/>
  <c r="BD69"/>
  <c r="AV69"/>
  <c r="AN69"/>
  <c r="AF69"/>
  <c r="X69"/>
  <c r="T69"/>
  <c r="BK69"/>
  <c r="BC69"/>
  <c r="BJ69"/>
  <c r="CE69"/>
  <c r="AY69"/>
  <c r="S69"/>
  <c r="BF69"/>
  <c r="Z69"/>
  <c r="CA69"/>
  <c r="AU69"/>
  <c r="BR69"/>
  <c r="CI69"/>
  <c r="W69"/>
  <c r="AD69"/>
  <c r="BO69"/>
  <c r="AI69"/>
  <c r="BV69"/>
  <c r="AP69"/>
  <c r="BY69"/>
  <c r="BI69"/>
  <c r="AS69"/>
  <c r="AC69"/>
  <c r="CF69"/>
  <c r="BP69"/>
  <c r="AZ69"/>
  <c r="AJ69"/>
  <c r="CG69"/>
  <c r="BA69"/>
  <c r="U69"/>
  <c r="BH69"/>
  <c r="AB69"/>
  <c r="BQ69"/>
  <c r="AK69"/>
  <c r="BX69"/>
  <c r="AR69"/>
  <c r="T53"/>
  <c r="BO53"/>
  <c r="BV53"/>
  <c r="AI53"/>
  <c r="CE53"/>
  <c r="S53"/>
  <c r="Z53"/>
  <c r="BW53"/>
  <c r="AQ53"/>
  <c r="CD53"/>
  <c r="AX53"/>
  <c r="CI53"/>
  <c r="BS53"/>
  <c r="BC53"/>
  <c r="AM53"/>
  <c r="W53"/>
  <c r="BZ53"/>
  <c r="BJ53"/>
  <c r="AT53"/>
  <c r="AD53"/>
  <c r="AY53"/>
  <c r="AA53"/>
  <c r="AH53"/>
  <c r="AP53"/>
  <c r="BF53"/>
  <c r="BG53"/>
  <c r="BN53"/>
  <c r="CA53"/>
  <c r="AU53"/>
  <c r="CH53"/>
  <c r="BB53"/>
  <c r="V53"/>
  <c r="BK53"/>
  <c r="BR53"/>
  <c r="AE53"/>
  <c r="AL53"/>
  <c r="CG53"/>
  <c r="BY53"/>
  <c r="BQ53"/>
  <c r="BI53"/>
  <c r="BA53"/>
  <c r="AS53"/>
  <c r="AK53"/>
  <c r="AC53"/>
  <c r="U53"/>
  <c r="CF53"/>
  <c r="BX53"/>
  <c r="BP53"/>
  <c r="BH53"/>
  <c r="AZ53"/>
  <c r="AR53"/>
  <c r="AJ53"/>
  <c r="AB53"/>
  <c r="CC53"/>
  <c r="BU53"/>
  <c r="BM53"/>
  <c r="BE53"/>
  <c r="AW53"/>
  <c r="AO53"/>
  <c r="AG53"/>
  <c r="Y53"/>
  <c r="CJ53"/>
  <c r="CB53"/>
  <c r="BT53"/>
  <c r="BL53"/>
  <c r="BD53"/>
  <c r="AV53"/>
  <c r="AN53"/>
  <c r="AF53"/>
  <c r="X53"/>
  <c r="W27"/>
  <c r="AH27"/>
  <c r="AM27"/>
  <c r="BN27"/>
  <c r="AX27"/>
  <c r="BC27"/>
  <c r="BS27"/>
  <c r="CI27"/>
  <c r="AE27"/>
  <c r="BK27"/>
  <c r="Z27"/>
  <c r="BF27"/>
  <c r="CD27"/>
  <c r="AU27"/>
  <c r="CA27"/>
  <c r="AP27"/>
  <c r="BV27"/>
  <c r="Y27"/>
  <c r="AG27"/>
  <c r="AO27"/>
  <c r="AW27"/>
  <c r="BE27"/>
  <c r="BM27"/>
  <c r="BU27"/>
  <c r="CC27"/>
  <c r="T27"/>
  <c r="AB27"/>
  <c r="AJ27"/>
  <c r="AR27"/>
  <c r="AZ27"/>
  <c r="BH27"/>
  <c r="BP27"/>
  <c r="BX27"/>
  <c r="CF27"/>
  <c r="U27"/>
  <c r="AC27"/>
  <c r="AK27"/>
  <c r="AS27"/>
  <c r="BA27"/>
  <c r="BI27"/>
  <c r="BQ27"/>
  <c r="BY27"/>
  <c r="CG27"/>
  <c r="X27"/>
  <c r="AF27"/>
  <c r="AN27"/>
  <c r="AV27"/>
  <c r="BD27"/>
  <c r="BL27"/>
  <c r="BT27"/>
  <c r="CB27"/>
  <c r="CJ27"/>
  <c r="CH27"/>
  <c r="BR27"/>
  <c r="BB27"/>
  <c r="AL27"/>
  <c r="V27"/>
  <c r="BW27"/>
  <c r="BG27"/>
  <c r="AQ27"/>
  <c r="AA27"/>
  <c r="BZ27"/>
  <c r="BJ27"/>
  <c r="AT27"/>
  <c r="AD27"/>
  <c r="CE27"/>
  <c r="BO27"/>
  <c r="AY27"/>
  <c r="AI27"/>
  <c r="S27"/>
  <c r="AD43"/>
  <c r="AT43"/>
  <c r="BS43"/>
  <c r="AM43"/>
  <c r="BC43"/>
  <c r="BJ43"/>
  <c r="W43"/>
  <c r="V43"/>
  <c r="BB43"/>
  <c r="CH43"/>
  <c r="AU43"/>
  <c r="CA43"/>
  <c r="BZ43"/>
  <c r="CI43"/>
  <c r="AL43"/>
  <c r="BR43"/>
  <c r="AE43"/>
  <c r="BK43"/>
  <c r="X43"/>
  <c r="AF43"/>
  <c r="AN43"/>
  <c r="AV43"/>
  <c r="BD43"/>
  <c r="BL43"/>
  <c r="BT43"/>
  <c r="CB43"/>
  <c r="CJ43"/>
  <c r="Y43"/>
  <c r="AG43"/>
  <c r="AO43"/>
  <c r="AW43"/>
  <c r="BE43"/>
  <c r="BM43"/>
  <c r="BU43"/>
  <c r="CC43"/>
  <c r="T43"/>
  <c r="AB43"/>
  <c r="AJ43"/>
  <c r="AR43"/>
  <c r="AZ43"/>
  <c r="BH43"/>
  <c r="BP43"/>
  <c r="BX43"/>
  <c r="CF43"/>
  <c r="U43"/>
  <c r="AC43"/>
  <c r="AK43"/>
  <c r="AS43"/>
  <c r="BA43"/>
  <c r="BI43"/>
  <c r="BQ43"/>
  <c r="BY43"/>
  <c r="CG43"/>
  <c r="CE43"/>
  <c r="BO43"/>
  <c r="AY43"/>
  <c r="AI43"/>
  <c r="S43"/>
  <c r="BV43"/>
  <c r="BF43"/>
  <c r="AP43"/>
  <c r="Z43"/>
  <c r="BW43"/>
  <c r="BG43"/>
  <c r="AQ43"/>
  <c r="AA43"/>
  <c r="CD43"/>
  <c r="BN43"/>
  <c r="AX43"/>
  <c r="AH43"/>
  <c r="S35"/>
  <c r="BZ35"/>
  <c r="BI35"/>
  <c r="AI35"/>
  <c r="AT35"/>
  <c r="AS35"/>
  <c r="Z35"/>
  <c r="BJ35"/>
  <c r="AQ35"/>
  <c r="BB35"/>
  <c r="CH35"/>
  <c r="BQ35"/>
  <c r="BY35"/>
  <c r="AA35"/>
  <c r="AH35"/>
  <c r="BR35"/>
  <c r="BA35"/>
  <c r="CG35"/>
  <c r="U35"/>
  <c r="AC35"/>
  <c r="AK35"/>
  <c r="T35"/>
  <c r="AB35"/>
  <c r="AJ35"/>
  <c r="AV35"/>
  <c r="BD35"/>
  <c r="BL35"/>
  <c r="BT35"/>
  <c r="CB35"/>
  <c r="CJ35"/>
  <c r="AU35"/>
  <c r="BC35"/>
  <c r="BK35"/>
  <c r="BS35"/>
  <c r="CA35"/>
  <c r="CI35"/>
  <c r="Y35"/>
  <c r="AG35"/>
  <c r="AO35"/>
  <c r="X35"/>
  <c r="AF35"/>
  <c r="AR35"/>
  <c r="AZ35"/>
  <c r="BH35"/>
  <c r="BP35"/>
  <c r="BX35"/>
  <c r="CF35"/>
  <c r="AP35"/>
  <c r="AY35"/>
  <c r="BG35"/>
  <c r="BO35"/>
  <c r="BW35"/>
  <c r="CE35"/>
  <c r="BU35"/>
  <c r="BE35"/>
  <c r="AL35"/>
  <c r="BV35"/>
  <c r="BF35"/>
  <c r="AN35"/>
  <c r="V35"/>
  <c r="AE35"/>
  <c r="CC35"/>
  <c r="BM35"/>
  <c r="AW35"/>
  <c r="CD35"/>
  <c r="BN35"/>
  <c r="AX35"/>
  <c r="AD35"/>
  <c r="AM35"/>
  <c r="W35"/>
  <c r="AG22"/>
  <c r="AB22"/>
  <c r="BM22"/>
  <c r="CC22"/>
  <c r="BX22"/>
  <c r="BH22"/>
  <c r="AW22"/>
  <c r="AR22"/>
  <c r="W22"/>
  <c r="AE22"/>
  <c r="AM22"/>
  <c r="AU22"/>
  <c r="BC22"/>
  <c r="BK22"/>
  <c r="BS22"/>
  <c r="CA22"/>
  <c r="CI22"/>
  <c r="Z22"/>
  <c r="AH22"/>
  <c r="AP22"/>
  <c r="AX22"/>
  <c r="BF22"/>
  <c r="BN22"/>
  <c r="BV22"/>
  <c r="CD22"/>
  <c r="U22"/>
  <c r="AK22"/>
  <c r="BA22"/>
  <c r="BQ22"/>
  <c r="CG22"/>
  <c r="AF22"/>
  <c r="AV22"/>
  <c r="BL22"/>
  <c r="CB22"/>
  <c r="S22"/>
  <c r="AA22"/>
  <c r="AI22"/>
  <c r="AQ22"/>
  <c r="AY22"/>
  <c r="BG22"/>
  <c r="BO22"/>
  <c r="BW22"/>
  <c r="CE22"/>
  <c r="V22"/>
  <c r="AD22"/>
  <c r="AL22"/>
  <c r="AT22"/>
  <c r="BB22"/>
  <c r="BJ22"/>
  <c r="BR22"/>
  <c r="BZ22"/>
  <c r="CH22"/>
  <c r="AC22"/>
  <c r="AS22"/>
  <c r="BI22"/>
  <c r="BY22"/>
  <c r="X22"/>
  <c r="AN22"/>
  <c r="BD22"/>
  <c r="BT22"/>
  <c r="CJ22"/>
  <c r="BP22"/>
  <c r="AJ22"/>
  <c r="BU22"/>
  <c r="AO22"/>
  <c r="CF22"/>
  <c r="AZ22"/>
  <c r="T22"/>
  <c r="BE22"/>
  <c r="Y22"/>
  <c r="AC33"/>
  <c r="BQ33"/>
  <c r="BL33"/>
  <c r="AF33"/>
  <c r="AK33"/>
  <c r="AV33"/>
  <c r="BA33"/>
  <c r="CJ33"/>
  <c r="BD33"/>
  <c r="X33"/>
  <c r="BI33"/>
  <c r="S33"/>
  <c r="AA33"/>
  <c r="AI33"/>
  <c r="AQ33"/>
  <c r="AY33"/>
  <c r="BG33"/>
  <c r="BO33"/>
  <c r="BW33"/>
  <c r="CE33"/>
  <c r="V33"/>
  <c r="AD33"/>
  <c r="AL33"/>
  <c r="AT33"/>
  <c r="BB33"/>
  <c r="BJ33"/>
  <c r="BR33"/>
  <c r="BZ33"/>
  <c r="CH33"/>
  <c r="BX33"/>
  <c r="BH33"/>
  <c r="AR33"/>
  <c r="AB33"/>
  <c r="CC33"/>
  <c r="BM33"/>
  <c r="AW33"/>
  <c r="AG33"/>
  <c r="CB33"/>
  <c r="U33"/>
  <c r="AN33"/>
  <c r="AS33"/>
  <c r="CG33"/>
  <c r="BT33"/>
  <c r="BY33"/>
  <c r="W33"/>
  <c r="AM33"/>
  <c r="BC33"/>
  <c r="BS33"/>
  <c r="CI33"/>
  <c r="AH33"/>
  <c r="AX33"/>
  <c r="BN33"/>
  <c r="CD33"/>
  <c r="BP33"/>
  <c r="AJ33"/>
  <c r="BU33"/>
  <c r="AO33"/>
  <c r="AU33"/>
  <c r="CA33"/>
  <c r="AP33"/>
  <c r="BV33"/>
  <c r="CF33"/>
  <c r="T33"/>
  <c r="Y33"/>
  <c r="AE33"/>
  <c r="BK33"/>
  <c r="Z33"/>
  <c r="BF33"/>
  <c r="AZ33"/>
  <c r="BE33"/>
  <c r="AX63"/>
  <c r="AA63"/>
  <c r="AH63"/>
  <c r="BG63"/>
  <c r="BN63"/>
  <c r="BW63"/>
  <c r="CD63"/>
  <c r="Z63"/>
  <c r="BF63"/>
  <c r="S63"/>
  <c r="AY63"/>
  <c r="CE63"/>
  <c r="AP63"/>
  <c r="AI63"/>
  <c r="AQ63"/>
  <c r="BV63"/>
  <c r="BO63"/>
  <c r="T63"/>
  <c r="AB63"/>
  <c r="AJ63"/>
  <c r="AR63"/>
  <c r="AZ63"/>
  <c r="BH63"/>
  <c r="BP63"/>
  <c r="BX63"/>
  <c r="CF63"/>
  <c r="U63"/>
  <c r="AC63"/>
  <c r="AK63"/>
  <c r="AS63"/>
  <c r="BA63"/>
  <c r="BI63"/>
  <c r="BQ63"/>
  <c r="BY63"/>
  <c r="CG63"/>
  <c r="X63"/>
  <c r="AF63"/>
  <c r="AN63"/>
  <c r="AV63"/>
  <c r="BD63"/>
  <c r="BL63"/>
  <c r="BT63"/>
  <c r="CB63"/>
  <c r="CJ63"/>
  <c r="Y63"/>
  <c r="AG63"/>
  <c r="AO63"/>
  <c r="AW63"/>
  <c r="BE63"/>
  <c r="BM63"/>
  <c r="BU63"/>
  <c r="CC63"/>
  <c r="CA63"/>
  <c r="BK63"/>
  <c r="AU63"/>
  <c r="AE63"/>
  <c r="CH63"/>
  <c r="BR63"/>
  <c r="BB63"/>
  <c r="AL63"/>
  <c r="V63"/>
  <c r="CI63"/>
  <c r="BS63"/>
  <c r="BC63"/>
  <c r="AM63"/>
  <c r="W63"/>
  <c r="BZ63"/>
  <c r="BJ63"/>
  <c r="AT63"/>
  <c r="AD63"/>
  <c r="BE34"/>
  <c r="AZ34"/>
  <c r="BU34"/>
  <c r="BP34"/>
  <c r="CF34"/>
  <c r="Y34"/>
  <c r="AW34"/>
  <c r="CC34"/>
  <c r="AR34"/>
  <c r="BX34"/>
  <c r="S34"/>
  <c r="AA34"/>
  <c r="AI34"/>
  <c r="AQ34"/>
  <c r="AY34"/>
  <c r="BG34"/>
  <c r="BO34"/>
  <c r="BW34"/>
  <c r="CE34"/>
  <c r="V34"/>
  <c r="AD34"/>
  <c r="AL34"/>
  <c r="AT34"/>
  <c r="BB34"/>
  <c r="BJ34"/>
  <c r="BR34"/>
  <c r="BZ34"/>
  <c r="CH34"/>
  <c r="CB34"/>
  <c r="BL34"/>
  <c r="AV34"/>
  <c r="AF34"/>
  <c r="CG34"/>
  <c r="BQ34"/>
  <c r="BA34"/>
  <c r="AK34"/>
  <c r="U34"/>
  <c r="AO34"/>
  <c r="AJ34"/>
  <c r="T34"/>
  <c r="AG34"/>
  <c r="BM34"/>
  <c r="AB34"/>
  <c r="BH34"/>
  <c r="W34"/>
  <c r="AE34"/>
  <c r="AM34"/>
  <c r="AU34"/>
  <c r="BC34"/>
  <c r="BK34"/>
  <c r="BS34"/>
  <c r="CA34"/>
  <c r="CI34"/>
  <c r="Z34"/>
  <c r="AH34"/>
  <c r="AP34"/>
  <c r="AX34"/>
  <c r="BF34"/>
  <c r="BN34"/>
  <c r="BV34"/>
  <c r="CD34"/>
  <c r="CJ34"/>
  <c r="BT34"/>
  <c r="BD34"/>
  <c r="AN34"/>
  <c r="X34"/>
  <c r="BY34"/>
  <c r="BI34"/>
  <c r="AS34"/>
  <c r="AC34"/>
  <c r="AH50"/>
  <c r="S50"/>
  <c r="AP50"/>
  <c r="AQ50"/>
  <c r="BG50"/>
  <c r="AG50"/>
  <c r="BN50"/>
  <c r="AI50"/>
  <c r="BO50"/>
  <c r="T50"/>
  <c r="AB50"/>
  <c r="U50"/>
  <c r="AJ50"/>
  <c r="AR50"/>
  <c r="AZ50"/>
  <c r="BH50"/>
  <c r="BP50"/>
  <c r="BX50"/>
  <c r="CF50"/>
  <c r="W50"/>
  <c r="AK50"/>
  <c r="AS50"/>
  <c r="BA50"/>
  <c r="BI50"/>
  <c r="BQ50"/>
  <c r="BY50"/>
  <c r="CG50"/>
  <c r="CI50"/>
  <c r="BS50"/>
  <c r="BC50"/>
  <c r="AM50"/>
  <c r="CH50"/>
  <c r="BR50"/>
  <c r="BB50"/>
  <c r="AL50"/>
  <c r="AD50"/>
  <c r="BV50"/>
  <c r="BW50"/>
  <c r="BF50"/>
  <c r="Z50"/>
  <c r="AX50"/>
  <c r="CD50"/>
  <c r="AY50"/>
  <c r="CE50"/>
  <c r="X50"/>
  <c r="AF50"/>
  <c r="AC50"/>
  <c r="AN50"/>
  <c r="AV50"/>
  <c r="BD50"/>
  <c r="BL50"/>
  <c r="BT50"/>
  <c r="CB50"/>
  <c r="CJ50"/>
  <c r="AE50"/>
  <c r="AO50"/>
  <c r="AW50"/>
  <c r="BE50"/>
  <c r="BM50"/>
  <c r="BU50"/>
  <c r="CC50"/>
  <c r="CA50"/>
  <c r="BK50"/>
  <c r="AU50"/>
  <c r="AA50"/>
  <c r="BZ50"/>
  <c r="BJ50"/>
  <c r="AT50"/>
  <c r="Y50"/>
  <c r="V50"/>
  <c r="BO66"/>
  <c r="BV66"/>
  <c r="BF66"/>
  <c r="AY66"/>
  <c r="AI66"/>
  <c r="AH66"/>
  <c r="BN66"/>
  <c r="AA66"/>
  <c r="BG66"/>
  <c r="T66"/>
  <c r="AB66"/>
  <c r="AJ66"/>
  <c r="AR66"/>
  <c r="AZ66"/>
  <c r="BH66"/>
  <c r="BP66"/>
  <c r="BX66"/>
  <c r="CF66"/>
  <c r="U66"/>
  <c r="AC66"/>
  <c r="AK66"/>
  <c r="AS66"/>
  <c r="BA66"/>
  <c r="BI66"/>
  <c r="BQ66"/>
  <c r="BY66"/>
  <c r="CG66"/>
  <c r="CA66"/>
  <c r="BK66"/>
  <c r="AU66"/>
  <c r="AE66"/>
  <c r="CH66"/>
  <c r="BR66"/>
  <c r="BB66"/>
  <c r="AL66"/>
  <c r="V66"/>
  <c r="Z66"/>
  <c r="S66"/>
  <c r="CE66"/>
  <c r="AP66"/>
  <c r="AX66"/>
  <c r="CD66"/>
  <c r="AQ66"/>
  <c r="BW66"/>
  <c r="X66"/>
  <c r="AF66"/>
  <c r="AN66"/>
  <c r="AV66"/>
  <c r="BD66"/>
  <c r="BL66"/>
  <c r="BT66"/>
  <c r="CB66"/>
  <c r="CJ66"/>
  <c r="Y66"/>
  <c r="AG66"/>
  <c r="AO66"/>
  <c r="AW66"/>
  <c r="BE66"/>
  <c r="BM66"/>
  <c r="BU66"/>
  <c r="CC66"/>
  <c r="CI66"/>
  <c r="BS66"/>
  <c r="BC66"/>
  <c r="AM66"/>
  <c r="W66"/>
  <c r="BZ66"/>
  <c r="BJ66"/>
  <c r="AT66"/>
  <c r="AD66"/>
  <c r="FD73" i="16"/>
  <c r="I6" i="14"/>
  <c r="BZ40" i="11"/>
  <c r="BD40"/>
  <c r="BC40"/>
  <c r="X40"/>
  <c r="CA40"/>
  <c r="AU40"/>
  <c r="CH40"/>
  <c r="AN40"/>
  <c r="BS40"/>
  <c r="W40"/>
  <c r="AM40"/>
  <c r="AE40"/>
  <c r="AF40"/>
  <c r="BK40"/>
  <c r="CI40"/>
  <c r="BR40"/>
  <c r="BW40"/>
  <c r="BG40"/>
  <c r="AQ40"/>
  <c r="AA40"/>
  <c r="CD40"/>
  <c r="BL40"/>
  <c r="T40"/>
  <c r="AJ40"/>
  <c r="AZ40"/>
  <c r="BP40"/>
  <c r="BX40"/>
  <c r="CF40"/>
  <c r="U40"/>
  <c r="AC40"/>
  <c r="AK40"/>
  <c r="AS40"/>
  <c r="BA40"/>
  <c r="BI40"/>
  <c r="BQ40"/>
  <c r="BY40"/>
  <c r="CG40"/>
  <c r="CE40"/>
  <c r="BO40"/>
  <c r="AY40"/>
  <c r="AI40"/>
  <c r="S40"/>
  <c r="BV40"/>
  <c r="AV40"/>
  <c r="AB40"/>
  <c r="AR40"/>
  <c r="BH40"/>
  <c r="BT40"/>
  <c r="CB40"/>
  <c r="CJ40"/>
  <c r="Y40"/>
  <c r="AG40"/>
  <c r="AO40"/>
  <c r="AW40"/>
  <c r="BE40"/>
  <c r="BM40"/>
  <c r="BU40"/>
  <c r="CC40"/>
  <c r="V40"/>
  <c r="AD40"/>
  <c r="AL40"/>
  <c r="AT40"/>
  <c r="BB40"/>
  <c r="BJ40"/>
  <c r="Z40"/>
  <c r="AH40"/>
  <c r="AP40"/>
  <c r="AX40"/>
  <c r="BF40"/>
  <c r="BN40"/>
  <c r="BS56"/>
  <c r="BZ56"/>
  <c r="Z56"/>
  <c r="BJ56"/>
  <c r="BC56"/>
  <c r="AT56"/>
  <c r="CA56"/>
  <c r="AU56"/>
  <c r="CH56"/>
  <c r="BB56"/>
  <c r="V56"/>
  <c r="W56"/>
  <c r="AM56"/>
  <c r="BK56"/>
  <c r="BR56"/>
  <c r="CI56"/>
  <c r="AE56"/>
  <c r="AD56"/>
  <c r="AL56"/>
  <c r="CE56"/>
  <c r="BO56"/>
  <c r="AY56"/>
  <c r="AI56"/>
  <c r="S56"/>
  <c r="BV56"/>
  <c r="BF56"/>
  <c r="AP56"/>
  <c r="BW56"/>
  <c r="AQ56"/>
  <c r="CD56"/>
  <c r="AX56"/>
  <c r="T56"/>
  <c r="AB56"/>
  <c r="AJ56"/>
  <c r="AR56"/>
  <c r="AZ56"/>
  <c r="BH56"/>
  <c r="BP56"/>
  <c r="BX56"/>
  <c r="CF56"/>
  <c r="U56"/>
  <c r="AC56"/>
  <c r="AK56"/>
  <c r="AS56"/>
  <c r="BA56"/>
  <c r="BI56"/>
  <c r="BQ56"/>
  <c r="BY56"/>
  <c r="CG56"/>
  <c r="BG56"/>
  <c r="AA56"/>
  <c r="BN56"/>
  <c r="AH56"/>
  <c r="X56"/>
  <c r="AF56"/>
  <c r="AN56"/>
  <c r="AV56"/>
  <c r="BD56"/>
  <c r="BL56"/>
  <c r="BT56"/>
  <c r="CB56"/>
  <c r="CJ56"/>
  <c r="Y56"/>
  <c r="AG56"/>
  <c r="AO56"/>
  <c r="AW56"/>
  <c r="BE56"/>
  <c r="BM56"/>
  <c r="BU56"/>
  <c r="CC56"/>
  <c r="AU72"/>
  <c r="CC72"/>
  <c r="AL72"/>
  <c r="AE72"/>
  <c r="BU72"/>
  <c r="CH72"/>
  <c r="CG72"/>
  <c r="BQ72"/>
  <c r="BA72"/>
  <c r="W72"/>
  <c r="BJ72"/>
  <c r="AD72"/>
  <c r="BB72"/>
  <c r="Z72"/>
  <c r="BE72"/>
  <c r="V72"/>
  <c r="BY72"/>
  <c r="AM72"/>
  <c r="AT72"/>
  <c r="BR72"/>
  <c r="BZ72"/>
  <c r="CI72"/>
  <c r="CA72"/>
  <c r="BS72"/>
  <c r="BK72"/>
  <c r="BC72"/>
  <c r="AQ72"/>
  <c r="AA72"/>
  <c r="CD72"/>
  <c r="BN72"/>
  <c r="AX72"/>
  <c r="AH72"/>
  <c r="BM72"/>
  <c r="BI72"/>
  <c r="CE72"/>
  <c r="BW72"/>
  <c r="BO72"/>
  <c r="BG72"/>
  <c r="AY72"/>
  <c r="AI72"/>
  <c r="S72"/>
  <c r="BV72"/>
  <c r="BF72"/>
  <c r="AP72"/>
  <c r="T72"/>
  <c r="AB72"/>
  <c r="AJ72"/>
  <c r="AR72"/>
  <c r="AZ72"/>
  <c r="BH72"/>
  <c r="BP72"/>
  <c r="BX72"/>
  <c r="CF72"/>
  <c r="U72"/>
  <c r="AC72"/>
  <c r="AK72"/>
  <c r="AS72"/>
  <c r="X72"/>
  <c r="AF72"/>
  <c r="AN72"/>
  <c r="AV72"/>
  <c r="BD72"/>
  <c r="BL72"/>
  <c r="BT72"/>
  <c r="CB72"/>
  <c r="CJ72"/>
  <c r="Y72"/>
  <c r="AG72"/>
  <c r="AO72"/>
  <c r="AW72"/>
  <c r="I8" i="13"/>
  <c r="L73" i="10"/>
  <c r="I12" i="13"/>
  <c r="AH15" i="11"/>
  <c r="AQ15"/>
  <c r="BW15"/>
  <c r="AA15"/>
  <c r="Z15"/>
  <c r="BF15"/>
  <c r="CD15"/>
  <c r="BN15"/>
  <c r="AP15"/>
  <c r="S15"/>
  <c r="AY15"/>
  <c r="CE15"/>
  <c r="AX15"/>
  <c r="BG15"/>
  <c r="BV15"/>
  <c r="AI15"/>
  <c r="BO15"/>
  <c r="X15"/>
  <c r="AF15"/>
  <c r="AN15"/>
  <c r="AV15"/>
  <c r="BD15"/>
  <c r="BL15"/>
  <c r="BT15"/>
  <c r="CB15"/>
  <c r="CJ15"/>
  <c r="Y15"/>
  <c r="AG15"/>
  <c r="AO15"/>
  <c r="AW15"/>
  <c r="BE15"/>
  <c r="BM15"/>
  <c r="BU15"/>
  <c r="CC15"/>
  <c r="T15"/>
  <c r="AB15"/>
  <c r="AJ15"/>
  <c r="AR15"/>
  <c r="AZ15"/>
  <c r="BH15"/>
  <c r="BP15"/>
  <c r="BX15"/>
  <c r="CF15"/>
  <c r="U15"/>
  <c r="AC15"/>
  <c r="AK15"/>
  <c r="AS15"/>
  <c r="BA15"/>
  <c r="BI15"/>
  <c r="BQ15"/>
  <c r="BY15"/>
  <c r="CG15"/>
  <c r="CI15"/>
  <c r="BS15"/>
  <c r="BC15"/>
  <c r="AM15"/>
  <c r="W15"/>
  <c r="BZ15"/>
  <c r="BJ15"/>
  <c r="AT15"/>
  <c r="AD15"/>
  <c r="CA15"/>
  <c r="BK15"/>
  <c r="AU15"/>
  <c r="AE15"/>
  <c r="CH15"/>
  <c r="BR15"/>
  <c r="BB15"/>
  <c r="AL15"/>
  <c r="V15"/>
  <c r="AL55"/>
  <c r="BB55"/>
  <c r="CA55"/>
  <c r="V55"/>
  <c r="CH55"/>
  <c r="AE55"/>
  <c r="AT55"/>
  <c r="BZ55"/>
  <c r="AM55"/>
  <c r="BS55"/>
  <c r="AU55"/>
  <c r="BK55"/>
  <c r="BJ55"/>
  <c r="BC55"/>
  <c r="BR55"/>
  <c r="AD55"/>
  <c r="W55"/>
  <c r="CI55"/>
  <c r="T55"/>
  <c r="AB55"/>
  <c r="AJ55"/>
  <c r="AR55"/>
  <c r="AZ55"/>
  <c r="BH55"/>
  <c r="BP55"/>
  <c r="BX55"/>
  <c r="CF55"/>
  <c r="U55"/>
  <c r="AC55"/>
  <c r="AK55"/>
  <c r="AS55"/>
  <c r="BA55"/>
  <c r="BI55"/>
  <c r="BQ55"/>
  <c r="BY55"/>
  <c r="CG55"/>
  <c r="X55"/>
  <c r="AF55"/>
  <c r="AN55"/>
  <c r="AV55"/>
  <c r="BD55"/>
  <c r="BL55"/>
  <c r="BT55"/>
  <c r="CB55"/>
  <c r="CJ55"/>
  <c r="Y55"/>
  <c r="AG55"/>
  <c r="AO55"/>
  <c r="AW55"/>
  <c r="BE55"/>
  <c r="BM55"/>
  <c r="BU55"/>
  <c r="CC55"/>
  <c r="BW55"/>
  <c r="BG55"/>
  <c r="AQ55"/>
  <c r="AA55"/>
  <c r="CD55"/>
  <c r="BN55"/>
  <c r="AX55"/>
  <c r="AH55"/>
  <c r="CE55"/>
  <c r="BO55"/>
  <c r="AY55"/>
  <c r="AI55"/>
  <c r="S55"/>
  <c r="BV55"/>
  <c r="BF55"/>
  <c r="AP55"/>
  <c r="Z55"/>
  <c r="BN38"/>
  <c r="AH38"/>
  <c r="AA38"/>
  <c r="BG38"/>
  <c r="CD38"/>
  <c r="BW38"/>
  <c r="AX38"/>
  <c r="AQ38"/>
  <c r="X38"/>
  <c r="AF38"/>
  <c r="AN38"/>
  <c r="AV38"/>
  <c r="BD38"/>
  <c r="BL38"/>
  <c r="BT38"/>
  <c r="CB38"/>
  <c r="CJ38"/>
  <c r="Y38"/>
  <c r="AG38"/>
  <c r="AO38"/>
  <c r="AW38"/>
  <c r="BE38"/>
  <c r="BM38"/>
  <c r="BU38"/>
  <c r="CC38"/>
  <c r="V38"/>
  <c r="AL38"/>
  <c r="BB38"/>
  <c r="BR38"/>
  <c r="CH38"/>
  <c r="AE38"/>
  <c r="AU38"/>
  <c r="BK38"/>
  <c r="CA38"/>
  <c r="T38"/>
  <c r="AB38"/>
  <c r="AJ38"/>
  <c r="AR38"/>
  <c r="AZ38"/>
  <c r="BH38"/>
  <c r="BP38"/>
  <c r="BX38"/>
  <c r="CF38"/>
  <c r="U38"/>
  <c r="AC38"/>
  <c r="AK38"/>
  <c r="AS38"/>
  <c r="BA38"/>
  <c r="BI38"/>
  <c r="BQ38"/>
  <c r="BY38"/>
  <c r="CG38"/>
  <c r="AD38"/>
  <c r="AT38"/>
  <c r="BJ38"/>
  <c r="BZ38"/>
  <c r="W38"/>
  <c r="AM38"/>
  <c r="BC38"/>
  <c r="BS38"/>
  <c r="CI38"/>
  <c r="BO38"/>
  <c r="AI38"/>
  <c r="BV38"/>
  <c r="AP38"/>
  <c r="CE38"/>
  <c r="AY38"/>
  <c r="S38"/>
  <c r="BF38"/>
  <c r="Z38"/>
  <c r="AZ54"/>
  <c r="BY54"/>
  <c r="CF54"/>
  <c r="T54"/>
  <c r="BP54"/>
  <c r="BI54"/>
  <c r="AS54"/>
  <c r="AJ54"/>
  <c r="AC54"/>
  <c r="V54"/>
  <c r="AD54"/>
  <c r="AL54"/>
  <c r="AT54"/>
  <c r="BB54"/>
  <c r="BJ54"/>
  <c r="BR54"/>
  <c r="BZ54"/>
  <c r="CH54"/>
  <c r="W54"/>
  <c r="AE54"/>
  <c r="AM54"/>
  <c r="AU54"/>
  <c r="BC54"/>
  <c r="BK54"/>
  <c r="BS54"/>
  <c r="CA54"/>
  <c r="CI54"/>
  <c r="AF54"/>
  <c r="AV54"/>
  <c r="BL54"/>
  <c r="CB54"/>
  <c r="Y54"/>
  <c r="AO54"/>
  <c r="BE54"/>
  <c r="BU54"/>
  <c r="Z54"/>
  <c r="AH54"/>
  <c r="AP54"/>
  <c r="AX54"/>
  <c r="BF54"/>
  <c r="BN54"/>
  <c r="BV54"/>
  <c r="CD54"/>
  <c r="S54"/>
  <c r="AA54"/>
  <c r="AI54"/>
  <c r="AQ54"/>
  <c r="AY54"/>
  <c r="BG54"/>
  <c r="BO54"/>
  <c r="BW54"/>
  <c r="CE54"/>
  <c r="X54"/>
  <c r="AN54"/>
  <c r="BD54"/>
  <c r="BT54"/>
  <c r="CJ54"/>
  <c r="AG54"/>
  <c r="AW54"/>
  <c r="BM54"/>
  <c r="CC54"/>
  <c r="BQ54"/>
  <c r="AK54"/>
  <c r="BX54"/>
  <c r="AR54"/>
  <c r="CG54"/>
  <c r="BA54"/>
  <c r="U54"/>
  <c r="BH54"/>
  <c r="AB54"/>
  <c r="V70"/>
  <c r="AL70"/>
  <c r="BK70"/>
  <c r="BR70"/>
  <c r="AE70"/>
  <c r="CA70"/>
  <c r="CH70"/>
  <c r="BB70"/>
  <c r="AT70"/>
  <c r="BZ70"/>
  <c r="AM70"/>
  <c r="BS70"/>
  <c r="AU70"/>
  <c r="AD70"/>
  <c r="BJ70"/>
  <c r="W70"/>
  <c r="BC70"/>
  <c r="CI70"/>
  <c r="T70"/>
  <c r="AB70"/>
  <c r="AJ70"/>
  <c r="AR70"/>
  <c r="AZ70"/>
  <c r="BH70"/>
  <c r="BP70"/>
  <c r="BX70"/>
  <c r="CF70"/>
  <c r="U70"/>
  <c r="AC70"/>
  <c r="AK70"/>
  <c r="AS70"/>
  <c r="BA70"/>
  <c r="BI70"/>
  <c r="BQ70"/>
  <c r="BY70"/>
  <c r="CG70"/>
  <c r="X70"/>
  <c r="AF70"/>
  <c r="AN70"/>
  <c r="AV70"/>
  <c r="BD70"/>
  <c r="BL70"/>
  <c r="BT70"/>
  <c r="CB70"/>
  <c r="CJ70"/>
  <c r="Y70"/>
  <c r="AG70"/>
  <c r="AO70"/>
  <c r="AW70"/>
  <c r="BE70"/>
  <c r="BM70"/>
  <c r="BU70"/>
  <c r="CC70"/>
  <c r="CE70"/>
  <c r="BO70"/>
  <c r="AY70"/>
  <c r="AI70"/>
  <c r="S70"/>
  <c r="BV70"/>
  <c r="BF70"/>
  <c r="AP70"/>
  <c r="Z70"/>
  <c r="BW70"/>
  <c r="BG70"/>
  <c r="AQ70"/>
  <c r="AA70"/>
  <c r="CD70"/>
  <c r="BN70"/>
  <c r="AX70"/>
  <c r="AH70"/>
  <c r="Y4"/>
  <c r="CK12"/>
  <c r="AO4"/>
  <c r="CK28"/>
  <c r="BE4"/>
  <c r="CK44"/>
  <c r="BU4"/>
  <c r="CK61"/>
  <c r="S4"/>
  <c r="CK6"/>
  <c r="AH4"/>
  <c r="CK21"/>
  <c r="AX4"/>
  <c r="CK37"/>
  <c r="BN4"/>
  <c r="CK54"/>
  <c r="CD4"/>
  <c r="CK69"/>
  <c r="BP4"/>
  <c r="CK56"/>
  <c r="AJ4"/>
  <c r="CK23"/>
  <c r="BW4"/>
  <c r="CK63"/>
  <c r="AQ4"/>
  <c r="CK30"/>
  <c r="W4"/>
  <c r="CK10"/>
  <c r="CB4"/>
  <c r="CK67"/>
  <c r="AN4"/>
  <c r="CK27"/>
  <c r="AU4"/>
  <c r="CK34"/>
  <c r="AK4"/>
  <c r="CK24"/>
  <c r="BA4"/>
  <c r="CK40"/>
  <c r="BQ4"/>
  <c r="CK57"/>
  <c r="CG4"/>
  <c r="CK72"/>
  <c r="AD4"/>
  <c r="CK17"/>
  <c r="AT4"/>
  <c r="CK33"/>
  <c r="BJ4"/>
  <c r="CK50"/>
  <c r="BZ4"/>
  <c r="CK66"/>
  <c r="BX4"/>
  <c r="CK64"/>
  <c r="AR4"/>
  <c r="CK31"/>
  <c r="CE4"/>
  <c r="CK70"/>
  <c r="AY4"/>
  <c r="CK38"/>
  <c r="U4"/>
  <c r="CK8"/>
  <c r="AV4"/>
  <c r="CK35"/>
  <c r="BD4"/>
  <c r="CK43"/>
  <c r="BK4"/>
  <c r="CK51"/>
  <c r="BS4"/>
  <c r="CK59"/>
  <c r="AM4"/>
  <c r="CK26"/>
  <c r="AG4"/>
  <c r="CK20"/>
  <c r="AW4"/>
  <c r="CK36"/>
  <c r="BM4"/>
  <c r="CK53"/>
  <c r="CC4"/>
  <c r="CK68"/>
  <c r="Z4"/>
  <c r="CK13"/>
  <c r="AP4"/>
  <c r="CK29"/>
  <c r="BF4"/>
  <c r="CK45"/>
  <c r="BV4"/>
  <c r="CK62"/>
  <c r="CF4"/>
  <c r="CK71"/>
  <c r="AZ4"/>
  <c r="CK39"/>
  <c r="T4"/>
  <c r="CK7"/>
  <c r="BG4"/>
  <c r="CK46"/>
  <c r="AA4"/>
  <c r="CK14"/>
  <c r="CI4"/>
  <c r="CK74"/>
  <c r="BT4"/>
  <c r="CK60"/>
  <c r="CA4"/>
  <c r="AC4"/>
  <c r="CK16"/>
  <c r="AS4"/>
  <c r="CK32"/>
  <c r="BI4"/>
  <c r="CK49"/>
  <c r="BY4"/>
  <c r="CK65"/>
  <c r="V4"/>
  <c r="CK9"/>
  <c r="AL4"/>
  <c r="CK25"/>
  <c r="BB4"/>
  <c r="CK41"/>
  <c r="BR4"/>
  <c r="CK58"/>
  <c r="CH4"/>
  <c r="CK73"/>
  <c r="BH4"/>
  <c r="AB4"/>
  <c r="CK15"/>
  <c r="BO4"/>
  <c r="CK55"/>
  <c r="AI4"/>
  <c r="CK22"/>
  <c r="BC4"/>
  <c r="CK42"/>
  <c r="CJ4"/>
  <c r="CK75"/>
  <c r="X4"/>
  <c r="CK11"/>
  <c r="AE4"/>
  <c r="CK18"/>
  <c r="BL4"/>
  <c r="CK52"/>
  <c r="AF4"/>
  <c r="CK19"/>
  <c r="CN52"/>
  <c r="CQ52"/>
  <c r="CL52"/>
  <c r="CO52"/>
  <c r="CP52"/>
  <c r="CM52"/>
  <c r="CN42"/>
  <c r="CM42"/>
  <c r="CL42"/>
  <c r="CO42"/>
  <c r="CP42"/>
  <c r="CQ42"/>
  <c r="CP55"/>
  <c r="CN55"/>
  <c r="CM55"/>
  <c r="CL55"/>
  <c r="CQ55"/>
  <c r="CO55"/>
  <c r="CK48"/>
  <c r="CK47"/>
  <c r="CP25"/>
  <c r="CO25"/>
  <c r="CM25"/>
  <c r="CN25"/>
  <c r="CQ25"/>
  <c r="CL25"/>
  <c r="CM32"/>
  <c r="CQ32"/>
  <c r="CO32"/>
  <c r="CN32"/>
  <c r="CP32"/>
  <c r="CL32"/>
  <c r="CN46"/>
  <c r="CQ46"/>
  <c r="CL46"/>
  <c r="CO46"/>
  <c r="CP46"/>
  <c r="CM46"/>
  <c r="CP19"/>
  <c r="CL19"/>
  <c r="CQ19"/>
  <c r="CM19"/>
  <c r="CO19"/>
  <c r="CN19"/>
  <c r="CN18"/>
  <c r="CP18"/>
  <c r="CM18"/>
  <c r="CQ18"/>
  <c r="CL18"/>
  <c r="CO18"/>
  <c r="CP75"/>
  <c r="CQ75"/>
  <c r="CN75"/>
  <c r="CO75"/>
  <c r="CM75"/>
  <c r="CL75"/>
  <c r="CN22"/>
  <c r="CP22"/>
  <c r="CQ22"/>
  <c r="CO22"/>
  <c r="CM22"/>
  <c r="CL22"/>
  <c r="CQ15"/>
  <c r="CP15"/>
  <c r="CN15"/>
  <c r="CL15"/>
  <c r="CM15"/>
  <c r="CO15"/>
  <c r="CP73"/>
  <c r="CN73"/>
  <c r="CQ73"/>
  <c r="CO73"/>
  <c r="CM73"/>
  <c r="CL73"/>
  <c r="CP41"/>
  <c r="CM41"/>
  <c r="CQ41"/>
  <c r="CO41"/>
  <c r="CL41"/>
  <c r="CN41"/>
  <c r="CL9"/>
  <c r="CN9"/>
  <c r="CQ9"/>
  <c r="CO9"/>
  <c r="CP9"/>
  <c r="CM9"/>
  <c r="CQ49"/>
  <c r="CL49"/>
  <c r="CP49"/>
  <c r="CN49"/>
  <c r="CM49"/>
  <c r="CO49"/>
  <c r="CN16"/>
  <c r="CL16"/>
  <c r="CM16"/>
  <c r="CP16"/>
  <c r="CQ16"/>
  <c r="CO16"/>
  <c r="CL60"/>
  <c r="CO60"/>
  <c r="CP60"/>
  <c r="CM60"/>
  <c r="CN60"/>
  <c r="CQ60"/>
  <c r="CN14"/>
  <c r="CP14"/>
  <c r="CQ14"/>
  <c r="CO14"/>
  <c r="CM14"/>
  <c r="CL14"/>
  <c r="CM7"/>
  <c r="CO7"/>
  <c r="CP7"/>
  <c r="CQ7"/>
  <c r="CN7"/>
  <c r="CL7"/>
  <c r="CQ71"/>
  <c r="CO71"/>
  <c r="CP71"/>
  <c r="CM71"/>
  <c r="CN71"/>
  <c r="CL71"/>
  <c r="CP45"/>
  <c r="CQ45"/>
  <c r="CO45"/>
  <c r="CN45"/>
  <c r="CM45"/>
  <c r="CL45"/>
  <c r="CP13"/>
  <c r="CO13"/>
  <c r="CQ13"/>
  <c r="CM13"/>
  <c r="CN13"/>
  <c r="CL13"/>
  <c r="CP53"/>
  <c r="CM53"/>
  <c r="CL53"/>
  <c r="CQ53"/>
  <c r="CN53"/>
  <c r="CO53"/>
  <c r="CN20"/>
  <c r="CP20"/>
  <c r="CQ20"/>
  <c r="CO20"/>
  <c r="CM20"/>
  <c r="CL20"/>
  <c r="CM59"/>
  <c r="CQ59"/>
  <c r="CL59"/>
  <c r="CP59"/>
  <c r="CO59"/>
  <c r="CN59"/>
  <c r="CP43"/>
  <c r="CM43"/>
  <c r="CQ43"/>
  <c r="CO43"/>
  <c r="CL43"/>
  <c r="CN43"/>
  <c r="CN8"/>
  <c r="CQ8"/>
  <c r="CL8"/>
  <c r="CP8"/>
  <c r="CM8"/>
  <c r="CO8"/>
  <c r="CL70"/>
  <c r="CM70"/>
  <c r="CN70"/>
  <c r="CO70"/>
  <c r="CP70"/>
  <c r="CQ70"/>
  <c r="CN64"/>
  <c r="CO64"/>
  <c r="CP64"/>
  <c r="CM64"/>
  <c r="CL64"/>
  <c r="CQ64"/>
  <c r="CM50"/>
  <c r="CQ50"/>
  <c r="CP50"/>
  <c r="CN50"/>
  <c r="CO50"/>
  <c r="CL50"/>
  <c r="CQ17"/>
  <c r="CM17"/>
  <c r="CL17"/>
  <c r="CO17"/>
  <c r="CN17"/>
  <c r="CP17"/>
  <c r="CP57"/>
  <c r="CM57"/>
  <c r="CO57"/>
  <c r="CN57"/>
  <c r="CQ57"/>
  <c r="CL57"/>
  <c r="CN24"/>
  <c r="CP24"/>
  <c r="CQ24"/>
  <c r="CL24"/>
  <c r="CM24"/>
  <c r="CO24"/>
  <c r="CQ27"/>
  <c r="CM27"/>
  <c r="CO27"/>
  <c r="CN27"/>
  <c r="CL27"/>
  <c r="CP27"/>
  <c r="CN10"/>
  <c r="CM10"/>
  <c r="CL10"/>
  <c r="CO10"/>
  <c r="CP10"/>
  <c r="CQ10"/>
  <c r="CM63"/>
  <c r="CN63"/>
  <c r="CL63"/>
  <c r="CP63"/>
  <c r="CQ63"/>
  <c r="CO63"/>
  <c r="CN56"/>
  <c r="CL56"/>
  <c r="CO56"/>
  <c r="CP56"/>
  <c r="CM56"/>
  <c r="CQ56"/>
  <c r="CN54"/>
  <c r="CL54"/>
  <c r="CQ54"/>
  <c r="CP54"/>
  <c r="CO54"/>
  <c r="CM54"/>
  <c r="CP21"/>
  <c r="CO21"/>
  <c r="CQ21"/>
  <c r="CM21"/>
  <c r="CN21"/>
  <c r="CL21"/>
  <c r="CQ61"/>
  <c r="CN61"/>
  <c r="CO61"/>
  <c r="CP61"/>
  <c r="CM61"/>
  <c r="CL61"/>
  <c r="CN28"/>
  <c r="CQ28"/>
  <c r="CM28"/>
  <c r="CO28"/>
  <c r="CP28"/>
  <c r="CL28"/>
  <c r="CP11"/>
  <c r="CN11"/>
  <c r="CQ11"/>
  <c r="CO11"/>
  <c r="CM11"/>
  <c r="CL11"/>
  <c r="CN58"/>
  <c r="CO58"/>
  <c r="CP58"/>
  <c r="CM58"/>
  <c r="CL58"/>
  <c r="CQ58"/>
  <c r="CQ65"/>
  <c r="CP65"/>
  <c r="CN65"/>
  <c r="CL65"/>
  <c r="CO65"/>
  <c r="CM65"/>
  <c r="CN74"/>
  <c r="CP74"/>
  <c r="CO74"/>
  <c r="CQ74"/>
  <c r="CL74"/>
  <c r="CM74"/>
  <c r="CL39"/>
  <c r="CM39"/>
  <c r="CQ39"/>
  <c r="CO39"/>
  <c r="CP39"/>
  <c r="CN39"/>
  <c r="CP62"/>
  <c r="CM62"/>
  <c r="CN62"/>
  <c r="CO62"/>
  <c r="CL62"/>
  <c r="CQ62"/>
  <c r="CL29"/>
  <c r="CP29"/>
  <c r="CQ29"/>
  <c r="CM29"/>
  <c r="CO29"/>
  <c r="CN29"/>
  <c r="CQ68"/>
  <c r="CN68"/>
  <c r="CL68"/>
  <c r="CO68"/>
  <c r="CP68"/>
  <c r="CM68"/>
  <c r="CN36"/>
  <c r="CM36"/>
  <c r="CP36"/>
  <c r="CL36"/>
  <c r="CO36"/>
  <c r="CQ36"/>
  <c r="CN26"/>
  <c r="CM26"/>
  <c r="CP26"/>
  <c r="CO26"/>
  <c r="CL26"/>
  <c r="CQ26"/>
  <c r="CP51"/>
  <c r="CM51"/>
  <c r="CN51"/>
  <c r="CO51"/>
  <c r="CQ51"/>
  <c r="CL51"/>
  <c r="CP35"/>
  <c r="CO35"/>
  <c r="CN35"/>
  <c r="CQ35"/>
  <c r="CM35"/>
  <c r="CL35"/>
  <c r="CQ38"/>
  <c r="CP38"/>
  <c r="CO38"/>
  <c r="CN38"/>
  <c r="CM38"/>
  <c r="CL38"/>
  <c r="CM31"/>
  <c r="CL31"/>
  <c r="CO31"/>
  <c r="CN31"/>
  <c r="CQ31"/>
  <c r="CP31"/>
  <c r="CM66"/>
  <c r="CN66"/>
  <c r="CO66"/>
  <c r="CL66"/>
  <c r="CP66"/>
  <c r="CQ66"/>
  <c r="CP33"/>
  <c r="CM33"/>
  <c r="CO33"/>
  <c r="CN33"/>
  <c r="CQ33"/>
  <c r="CL33"/>
  <c r="CN72"/>
  <c r="CO72"/>
  <c r="CL72"/>
  <c r="CP72"/>
  <c r="CQ72"/>
  <c r="CM72"/>
  <c r="CQ40"/>
  <c r="CN40"/>
  <c r="CP40"/>
  <c r="CM40"/>
  <c r="CO40"/>
  <c r="CL40"/>
  <c r="CL34"/>
  <c r="CM34"/>
  <c r="CP34"/>
  <c r="CN34"/>
  <c r="CO34"/>
  <c r="CQ34"/>
  <c r="CP67"/>
  <c r="CN67"/>
  <c r="CQ67"/>
  <c r="CL67"/>
  <c r="CM67"/>
  <c r="CO67"/>
  <c r="CM30"/>
  <c r="CL30"/>
  <c r="CN30"/>
  <c r="CP30"/>
  <c r="CQ30"/>
  <c r="CO30"/>
  <c r="CP23"/>
  <c r="CM23"/>
  <c r="CO23"/>
  <c r="CQ23"/>
  <c r="CN23"/>
  <c r="CL23"/>
  <c r="CQ69"/>
  <c r="CP69"/>
  <c r="CM69"/>
  <c r="CO69"/>
  <c r="CL69"/>
  <c r="CN69"/>
  <c r="CM37"/>
  <c r="CL37"/>
  <c r="CO37"/>
  <c r="CN37"/>
  <c r="CQ37"/>
  <c r="CP37"/>
  <c r="CP6"/>
  <c r="CM6"/>
  <c r="CQ6"/>
  <c r="CN6"/>
  <c r="CO6"/>
  <c r="CL6"/>
  <c r="CN44"/>
  <c r="CO44"/>
  <c r="CL44"/>
  <c r="CM44"/>
  <c r="CP44"/>
  <c r="CQ44"/>
  <c r="CM12"/>
  <c r="CN12"/>
  <c r="CL12"/>
  <c r="CO12"/>
  <c r="CP12"/>
  <c r="CQ12"/>
  <c r="CS6"/>
  <c r="CT6"/>
  <c r="CW6"/>
  <c r="CY6"/>
  <c r="CZ6"/>
  <c r="CX6"/>
  <c r="CU6"/>
  <c r="CV6"/>
  <c r="CY37"/>
  <c r="CZ37"/>
  <c r="CS37"/>
  <c r="CX37"/>
  <c r="CT37"/>
  <c r="CW37"/>
  <c r="CV37"/>
  <c r="CU37"/>
  <c r="CS34"/>
  <c r="CT34"/>
  <c r="CX34"/>
  <c r="CW34"/>
  <c r="CV34"/>
  <c r="CY34"/>
  <c r="CZ34"/>
  <c r="CU34"/>
  <c r="CY33"/>
  <c r="CZ33"/>
  <c r="CS33"/>
  <c r="CT33"/>
  <c r="CW33"/>
  <c r="CU33"/>
  <c r="CV33"/>
  <c r="CX33"/>
  <c r="CW31"/>
  <c r="CS31"/>
  <c r="CX31"/>
  <c r="CU31"/>
  <c r="CY31"/>
  <c r="CZ31"/>
  <c r="CT31"/>
  <c r="CV31"/>
  <c r="CV38"/>
  <c r="CS38"/>
  <c r="CU38"/>
  <c r="CY38"/>
  <c r="CZ38"/>
  <c r="CT38"/>
  <c r="CX38"/>
  <c r="CW38"/>
  <c r="CS12"/>
  <c r="CU12"/>
  <c r="CT12"/>
  <c r="CV12"/>
  <c r="CW12"/>
  <c r="CX12"/>
  <c r="CY12"/>
  <c r="CZ12"/>
  <c r="CT44"/>
  <c r="CS44"/>
  <c r="CW44"/>
  <c r="CY44"/>
  <c r="CZ44"/>
  <c r="CX44"/>
  <c r="CU44"/>
  <c r="CV44"/>
  <c r="CW69"/>
  <c r="CX69"/>
  <c r="CY69"/>
  <c r="CZ69"/>
  <c r="CS69"/>
  <c r="CT69"/>
  <c r="CU69"/>
  <c r="CV69"/>
  <c r="CS30"/>
  <c r="CX30"/>
  <c r="CV30"/>
  <c r="CW30"/>
  <c r="CY30"/>
  <c r="CZ30"/>
  <c r="CT30"/>
  <c r="CU30"/>
  <c r="CS67"/>
  <c r="CT67"/>
  <c r="CU67"/>
  <c r="CX67"/>
  <c r="CV67"/>
  <c r="CY67"/>
  <c r="CZ67"/>
  <c r="CW67"/>
  <c r="CU72"/>
  <c r="CS72"/>
  <c r="CV72"/>
  <c r="CY72"/>
  <c r="CZ72"/>
  <c r="CW72"/>
  <c r="CT72"/>
  <c r="CX72"/>
  <c r="CY35"/>
  <c r="CZ35"/>
  <c r="CS35"/>
  <c r="CX35"/>
  <c r="CU35"/>
  <c r="CW35"/>
  <c r="CT35"/>
  <c r="CV35"/>
  <c r="CS51"/>
  <c r="CU51"/>
  <c r="CW51"/>
  <c r="CV51"/>
  <c r="CT51"/>
  <c r="CY51"/>
  <c r="CZ51"/>
  <c r="CX51"/>
  <c r="CY26"/>
  <c r="CZ26"/>
  <c r="CV26"/>
  <c r="CX26"/>
  <c r="CT26"/>
  <c r="CU26"/>
  <c r="CW26"/>
  <c r="CS26"/>
  <c r="CT68"/>
  <c r="CW68"/>
  <c r="CX68"/>
  <c r="CU68"/>
  <c r="CV68"/>
  <c r="CS68"/>
  <c r="CY68"/>
  <c r="CZ68"/>
  <c r="CS62"/>
  <c r="CT62"/>
  <c r="CX62"/>
  <c r="CW62"/>
  <c r="CY62"/>
  <c r="CZ62"/>
  <c r="CU62"/>
  <c r="CV62"/>
  <c r="CV39"/>
  <c r="CX39"/>
  <c r="CU39"/>
  <c r="CY39"/>
  <c r="CZ39"/>
  <c r="CS39"/>
  <c r="CT39"/>
  <c r="CW39"/>
  <c r="CW58"/>
  <c r="CT58"/>
  <c r="CS58"/>
  <c r="CX58"/>
  <c r="CV58"/>
  <c r="CU58"/>
  <c r="CY58"/>
  <c r="CZ58"/>
  <c r="CS11"/>
  <c r="CX11"/>
  <c r="CU11"/>
  <c r="CW11"/>
  <c r="CV11"/>
  <c r="CT11"/>
  <c r="CY11"/>
  <c r="CZ11"/>
  <c r="CS28"/>
  <c r="CT28"/>
  <c r="CU28"/>
  <c r="CV28"/>
  <c r="CW28"/>
  <c r="CY28"/>
  <c r="CZ28"/>
  <c r="CX28"/>
  <c r="CW21"/>
  <c r="CU21"/>
  <c r="CT21"/>
  <c r="CV21"/>
  <c r="CX21"/>
  <c r="CY21"/>
  <c r="CZ21"/>
  <c r="CS21"/>
  <c r="CS63"/>
  <c r="CW63"/>
  <c r="CX63"/>
  <c r="CU63"/>
  <c r="CY63"/>
  <c r="CZ63"/>
  <c r="CT63"/>
  <c r="CV63"/>
  <c r="CS10"/>
  <c r="CX10"/>
  <c r="CU10"/>
  <c r="CV10"/>
  <c r="CT10"/>
  <c r="CY10"/>
  <c r="CZ10"/>
  <c r="CW10"/>
  <c r="CT24"/>
  <c r="CS24"/>
  <c r="CW24"/>
  <c r="CV24"/>
  <c r="CY24"/>
  <c r="CZ24"/>
  <c r="CX24"/>
  <c r="CU24"/>
  <c r="CV17"/>
  <c r="CS17"/>
  <c r="CU17"/>
  <c r="CW17"/>
  <c r="CX17"/>
  <c r="CY17"/>
  <c r="CZ17"/>
  <c r="CT17"/>
  <c r="CS64"/>
  <c r="CY64"/>
  <c r="CZ64"/>
  <c r="CU64"/>
  <c r="CW64"/>
  <c r="CT64"/>
  <c r="CV64"/>
  <c r="CX64"/>
  <c r="CS70"/>
  <c r="CX70"/>
  <c r="CV70"/>
  <c r="CT70"/>
  <c r="CU70"/>
  <c r="CY70"/>
  <c r="CZ70"/>
  <c r="CW70"/>
  <c r="CU8"/>
  <c r="CX8"/>
  <c r="CW8"/>
  <c r="CV8"/>
  <c r="CT8"/>
  <c r="CY8"/>
  <c r="CZ8"/>
  <c r="CS8"/>
  <c r="CY43"/>
  <c r="CZ43"/>
  <c r="CX43"/>
  <c r="CT43"/>
  <c r="CU43"/>
  <c r="CS43"/>
  <c r="CW43"/>
  <c r="CV43"/>
  <c r="CY20"/>
  <c r="CZ20"/>
  <c r="CS20"/>
  <c r="CV20"/>
  <c r="CW20"/>
  <c r="CT20"/>
  <c r="CU20"/>
  <c r="CX20"/>
  <c r="CS53"/>
  <c r="CY53"/>
  <c r="CZ53"/>
  <c r="CU53"/>
  <c r="CV53"/>
  <c r="CW53"/>
  <c r="CX53"/>
  <c r="CT53"/>
  <c r="CU13"/>
  <c r="CS13"/>
  <c r="CV13"/>
  <c r="CX13"/>
  <c r="CT13"/>
  <c r="CY13"/>
  <c r="CZ13"/>
  <c r="CW13"/>
  <c r="CV71"/>
  <c r="CS71"/>
  <c r="CU71"/>
  <c r="CW71"/>
  <c r="CT71"/>
  <c r="CY71"/>
  <c r="CZ71"/>
  <c r="CX71"/>
  <c r="CX7"/>
  <c r="CS7"/>
  <c r="CT7"/>
  <c r="CY7"/>
  <c r="CZ7"/>
  <c r="CU7"/>
  <c r="CV7"/>
  <c r="CW7"/>
  <c r="CS14"/>
  <c r="CX14"/>
  <c r="CW14"/>
  <c r="CU14"/>
  <c r="CV14"/>
  <c r="CT14"/>
  <c r="CY14"/>
  <c r="CZ14"/>
  <c r="CU60"/>
  <c r="CV60"/>
  <c r="CW60"/>
  <c r="CX60"/>
  <c r="CY60"/>
  <c r="CZ60"/>
  <c r="CS60"/>
  <c r="CT60"/>
  <c r="CS16"/>
  <c r="CY16"/>
  <c r="CZ16"/>
  <c r="CV16"/>
  <c r="CU16"/>
  <c r="CX16"/>
  <c r="CT16"/>
  <c r="CW16"/>
  <c r="CS49"/>
  <c r="CX49"/>
  <c r="CW49"/>
  <c r="CU49"/>
  <c r="CT49"/>
  <c r="CY49"/>
  <c r="CZ49"/>
  <c r="CV49"/>
  <c r="CX9"/>
  <c r="CV9"/>
  <c r="CW9"/>
  <c r="CS9"/>
  <c r="CU9"/>
  <c r="CT9"/>
  <c r="CY9"/>
  <c r="CZ9"/>
  <c r="CS41"/>
  <c r="CU41"/>
  <c r="CV41"/>
  <c r="CW41"/>
  <c r="CT41"/>
  <c r="CX41"/>
  <c r="CY41"/>
  <c r="CZ41"/>
  <c r="CY73"/>
  <c r="CZ73"/>
  <c r="CS73"/>
  <c r="CU73"/>
  <c r="CT73"/>
  <c r="CW73"/>
  <c r="CV73"/>
  <c r="CX73"/>
  <c r="CU15"/>
  <c r="CT15"/>
  <c r="CY15"/>
  <c r="CZ15"/>
  <c r="CS15"/>
  <c r="CW15"/>
  <c r="CV15"/>
  <c r="CX15"/>
  <c r="CV22"/>
  <c r="CS22"/>
  <c r="CX22"/>
  <c r="CW22"/>
  <c r="CY22"/>
  <c r="CZ22"/>
  <c r="CT22"/>
  <c r="CU22"/>
  <c r="CW75"/>
  <c r="CS75"/>
  <c r="CY75"/>
  <c r="CZ75"/>
  <c r="CX75"/>
  <c r="CT75"/>
  <c r="CU75"/>
  <c r="CV75"/>
  <c r="CX18"/>
  <c r="CS18"/>
  <c r="CT18"/>
  <c r="CU18"/>
  <c r="CV18"/>
  <c r="CW18"/>
  <c r="CY18"/>
  <c r="CZ18"/>
  <c r="CS46"/>
  <c r="CX46"/>
  <c r="CU46"/>
  <c r="CY46"/>
  <c r="CZ46"/>
  <c r="CT46"/>
  <c r="CW46"/>
  <c r="CV46"/>
  <c r="CS25"/>
  <c r="CW25"/>
  <c r="CT25"/>
  <c r="CU25"/>
  <c r="CV25"/>
  <c r="CX25"/>
  <c r="CY25"/>
  <c r="CZ25"/>
  <c r="CQ47"/>
  <c r="CP47"/>
  <c r="CO47"/>
  <c r="CL47"/>
  <c r="CM47"/>
  <c r="CN47"/>
  <c r="CS55"/>
  <c r="CW55"/>
  <c r="CY55"/>
  <c r="CZ55"/>
  <c r="CT55"/>
  <c r="CU55"/>
  <c r="CV55"/>
  <c r="CX55"/>
  <c r="CS42"/>
  <c r="CU42"/>
  <c r="CV42"/>
  <c r="CY42"/>
  <c r="CZ42"/>
  <c r="CT42"/>
  <c r="CX42"/>
  <c r="CW42"/>
  <c r="CS52"/>
  <c r="CW52"/>
  <c r="CT52"/>
  <c r="CY52"/>
  <c r="CZ52"/>
  <c r="CU52"/>
  <c r="CV52"/>
  <c r="CX52"/>
  <c r="CW23"/>
  <c r="CX23"/>
  <c r="CT23"/>
  <c r="CS23"/>
  <c r="CU23"/>
  <c r="CY23"/>
  <c r="CZ23"/>
  <c r="CV23"/>
  <c r="CS40"/>
  <c r="CW40"/>
  <c r="CT40"/>
  <c r="CU40"/>
  <c r="CX40"/>
  <c r="CY40"/>
  <c r="CZ40"/>
  <c r="CV40"/>
  <c r="CY66"/>
  <c r="CZ66"/>
  <c r="CS66"/>
  <c r="CW66"/>
  <c r="CU66"/>
  <c r="CV66"/>
  <c r="CX66"/>
  <c r="CT66"/>
  <c r="CS36"/>
  <c r="CV36"/>
  <c r="CU36"/>
  <c r="CY36"/>
  <c r="CZ36"/>
  <c r="CX36"/>
  <c r="CT36"/>
  <c r="CW36"/>
  <c r="CS29"/>
  <c r="CU29"/>
  <c r="CW29"/>
  <c r="CT29"/>
  <c r="CX29"/>
  <c r="CY29"/>
  <c r="CZ29"/>
  <c r="CV29"/>
  <c r="CW74"/>
  <c r="CT74"/>
  <c r="CV74"/>
  <c r="CU74"/>
  <c r="CX74"/>
  <c r="CS74"/>
  <c r="CY74"/>
  <c r="CZ74"/>
  <c r="CS65"/>
  <c r="CW65"/>
  <c r="CV65"/>
  <c r="CX65"/>
  <c r="CY65"/>
  <c r="CZ65"/>
  <c r="CU65"/>
  <c r="CT65"/>
  <c r="CS61"/>
  <c r="CY61"/>
  <c r="CZ61"/>
  <c r="CU61"/>
  <c r="CX61"/>
  <c r="CW61"/>
  <c r="CV61"/>
  <c r="CT61"/>
  <c r="CT54"/>
  <c r="CV54"/>
  <c r="CX54"/>
  <c r="CU54"/>
  <c r="CW54"/>
  <c r="CY54"/>
  <c r="CZ54"/>
  <c r="CS54"/>
  <c r="CS56"/>
  <c r="CV56"/>
  <c r="CW56"/>
  <c r="CU56"/>
  <c r="CY56"/>
  <c r="CZ56"/>
  <c r="CX56"/>
  <c r="CT56"/>
  <c r="CS27"/>
  <c r="CT27"/>
  <c r="CW27"/>
  <c r="CX27"/>
  <c r="CV27"/>
  <c r="CY27"/>
  <c r="CZ27"/>
  <c r="CU27"/>
  <c r="CU57"/>
  <c r="CS57"/>
  <c r="CV57"/>
  <c r="CY57"/>
  <c r="CZ57"/>
  <c r="CX57"/>
  <c r="CW57"/>
  <c r="CT57"/>
  <c r="CS50"/>
  <c r="CV50"/>
  <c r="CT50"/>
  <c r="CY50"/>
  <c r="CZ50"/>
  <c r="CW50"/>
  <c r="CX50"/>
  <c r="CU50"/>
  <c r="CW59"/>
  <c r="CT59"/>
  <c r="CU59"/>
  <c r="CV59"/>
  <c r="CX59"/>
  <c r="CY59"/>
  <c r="CZ59"/>
  <c r="CS59"/>
  <c r="CT45"/>
  <c r="CS45"/>
  <c r="CY45"/>
  <c r="CZ45"/>
  <c r="CU45"/>
  <c r="CW45"/>
  <c r="CV45"/>
  <c r="CX45"/>
  <c r="CS19"/>
  <c r="CW19"/>
  <c r="CU19"/>
  <c r="CT19"/>
  <c r="CX19"/>
  <c r="CY19"/>
  <c r="CZ19"/>
  <c r="CV19"/>
  <c r="CU32"/>
  <c r="CS32"/>
  <c r="CY32"/>
  <c r="CZ32"/>
  <c r="CX32"/>
  <c r="CT32"/>
  <c r="CV32"/>
  <c r="CW32"/>
  <c r="CN48"/>
  <c r="CQ48"/>
  <c r="CM48"/>
  <c r="CP48"/>
  <c r="CL48"/>
  <c r="CO48"/>
  <c r="D17" i="13"/>
  <c r="E30" i="14"/>
  <c r="E30" i="13"/>
  <c r="E43" i="14"/>
  <c r="E43" i="13"/>
  <c r="F57"/>
  <c r="B57" i="14"/>
  <c r="F57"/>
  <c r="B57" i="13"/>
  <c r="C57" i="14"/>
  <c r="D57"/>
  <c r="D57" i="13"/>
  <c r="C57"/>
  <c r="E48"/>
  <c r="E48" i="14"/>
  <c r="E55"/>
  <c r="E55" i="13"/>
  <c r="CY48" i="11"/>
  <c r="CZ48"/>
  <c r="CS48"/>
  <c r="CV48"/>
  <c r="CT48"/>
  <c r="CU48"/>
  <c r="CX48"/>
  <c r="CW48"/>
  <c r="B30" i="14"/>
  <c r="C30" i="13"/>
  <c r="F30" i="14"/>
  <c r="D30" i="13"/>
  <c r="D30" i="14"/>
  <c r="B30" i="13"/>
  <c r="F30"/>
  <c r="C30" i="14"/>
  <c r="C17"/>
  <c r="D17"/>
  <c r="C17" i="13"/>
  <c r="B17"/>
  <c r="F17" i="14"/>
  <c r="B17"/>
  <c r="F17" i="13"/>
  <c r="B43" i="14"/>
  <c r="D43" i="13"/>
  <c r="F43"/>
  <c r="F43" i="14"/>
  <c r="B43" i="13"/>
  <c r="C43"/>
  <c r="C43" i="14"/>
  <c r="D43"/>
  <c r="E57"/>
  <c r="E57" i="13"/>
  <c r="C48"/>
  <c r="B48"/>
  <c r="F48" i="14"/>
  <c r="D48"/>
  <c r="D48" i="13"/>
  <c r="C48" i="14"/>
  <c r="F48" i="13"/>
  <c r="B48" i="14"/>
  <c r="B55"/>
  <c r="B55" i="13"/>
  <c r="F55" i="14"/>
  <c r="D55" i="13"/>
  <c r="C55" i="14"/>
  <c r="C55" i="13"/>
  <c r="D55" i="14"/>
  <c r="F55" i="13"/>
  <c r="E25" i="14"/>
  <c r="E25" i="13"/>
  <c r="C25"/>
  <c r="D25" i="14"/>
  <c r="F25" i="13"/>
  <c r="D25"/>
  <c r="C25" i="14"/>
  <c r="F25"/>
  <c r="B25"/>
  <c r="B25" i="13"/>
  <c r="E54" i="14"/>
  <c r="E54" i="13"/>
  <c r="D52" i="14"/>
  <c r="B52"/>
  <c r="F52"/>
  <c r="C52" i="13"/>
  <c r="B52"/>
  <c r="C52" i="14"/>
  <c r="F52" i="13"/>
  <c r="D52"/>
  <c r="E59"/>
  <c r="E59" i="14"/>
  <c r="E63"/>
  <c r="E63" i="13"/>
  <c r="E27" i="14"/>
  <c r="E27" i="13"/>
  <c r="C27" i="14"/>
  <c r="D27"/>
  <c r="B27" i="13"/>
  <c r="F27" i="14"/>
  <c r="D27" i="13"/>
  <c r="B27" i="14"/>
  <c r="C27" i="13"/>
  <c r="F27"/>
  <c r="E34" i="14"/>
  <c r="E34" i="13"/>
  <c r="E64"/>
  <c r="E64" i="14"/>
  <c r="B64" i="13"/>
  <c r="F64"/>
  <c r="F64" i="14"/>
  <c r="D64" i="13"/>
  <c r="B64" i="14"/>
  <c r="C64" i="13"/>
  <c r="D64" i="14"/>
  <c r="C64"/>
  <c r="C38"/>
  <c r="D38"/>
  <c r="D38" i="13"/>
  <c r="B38"/>
  <c r="F38"/>
  <c r="F38" i="14"/>
  <c r="B38"/>
  <c r="C38" i="13"/>
  <c r="E21"/>
  <c r="E21" i="14"/>
  <c r="D21"/>
  <c r="C21" i="13"/>
  <c r="D21"/>
  <c r="C21" i="14"/>
  <c r="B21" i="13"/>
  <c r="F21" i="14"/>
  <c r="B21"/>
  <c r="F21" i="13"/>
  <c r="E50"/>
  <c r="E50" i="14"/>
  <c r="D50"/>
  <c r="F50" i="13"/>
  <c r="B50" i="14"/>
  <c r="C50"/>
  <c r="D50" i="13"/>
  <c r="C50"/>
  <c r="B50"/>
  <c r="F50" i="14"/>
  <c r="F40"/>
  <c r="D40" i="13"/>
  <c r="B40"/>
  <c r="C40"/>
  <c r="F40"/>
  <c r="D40" i="14"/>
  <c r="C40"/>
  <c r="B40"/>
  <c r="E40" i="13"/>
  <c r="E40" i="14"/>
  <c r="E53"/>
  <c r="E53" i="13"/>
  <c r="D53"/>
  <c r="F53" i="14"/>
  <c r="B53" i="13"/>
  <c r="F53"/>
  <c r="B53" i="14"/>
  <c r="D53"/>
  <c r="C53" i="13"/>
  <c r="C53" i="14"/>
  <c r="E23"/>
  <c r="E23" i="13"/>
  <c r="F44"/>
  <c r="F44" i="14"/>
  <c r="C44" i="13"/>
  <c r="D44"/>
  <c r="B44" i="14"/>
  <c r="B44" i="13"/>
  <c r="D44" i="14"/>
  <c r="C44"/>
  <c r="E16"/>
  <c r="E16" i="13"/>
  <c r="E20" i="14"/>
  <c r="E20" i="13"/>
  <c r="F13" i="14"/>
  <c r="D13" i="13"/>
  <c r="C13"/>
  <c r="D13" i="14"/>
  <c r="C13"/>
  <c r="B13" i="13"/>
  <c r="F13"/>
  <c r="B13" i="14"/>
  <c r="B71"/>
  <c r="F71"/>
  <c r="D71"/>
  <c r="C71"/>
  <c r="C71" i="13"/>
  <c r="D71"/>
  <c r="B71"/>
  <c r="F71"/>
  <c r="D39" i="14"/>
  <c r="B39" i="13"/>
  <c r="F39" i="14"/>
  <c r="B39"/>
  <c r="C39" i="13"/>
  <c r="C39" i="14"/>
  <c r="F39" i="13"/>
  <c r="D39"/>
  <c r="F7" i="14"/>
  <c r="B7" i="13"/>
  <c r="F7"/>
  <c r="D7" i="14"/>
  <c r="D7" i="13"/>
  <c r="B7" i="14"/>
  <c r="C7"/>
  <c r="C7" i="13"/>
  <c r="B14"/>
  <c r="C14" i="14"/>
  <c r="D14"/>
  <c r="C14" i="13"/>
  <c r="D14"/>
  <c r="B14" i="14"/>
  <c r="F14" i="13"/>
  <c r="F14" i="14"/>
  <c r="E14" i="13"/>
  <c r="E14" i="14"/>
  <c r="E58"/>
  <c r="E58" i="13"/>
  <c r="B12"/>
  <c r="C12"/>
  <c r="F12" i="14"/>
  <c r="C12"/>
  <c r="B12"/>
  <c r="D12" i="13"/>
  <c r="F12"/>
  <c r="D12" i="14"/>
  <c r="E5" i="13"/>
  <c r="E5" i="14"/>
  <c r="E69" i="13"/>
  <c r="E69" i="14"/>
  <c r="E11" i="13"/>
  <c r="E11" i="14"/>
  <c r="B51" i="13"/>
  <c r="D51" i="14"/>
  <c r="B51"/>
  <c r="D51" i="13"/>
  <c r="F51"/>
  <c r="F51" i="14"/>
  <c r="C51"/>
  <c r="C51" i="13"/>
  <c r="B18"/>
  <c r="C18"/>
  <c r="F18" i="14"/>
  <c r="D18" i="13"/>
  <c r="B18" i="14"/>
  <c r="F18" i="13"/>
  <c r="C18" i="14"/>
  <c r="D18"/>
  <c r="E41"/>
  <c r="E41" i="13"/>
  <c r="C6" i="14"/>
  <c r="B6"/>
  <c r="C6" i="13"/>
  <c r="F6" i="14"/>
  <c r="D6" i="13"/>
  <c r="B6"/>
  <c r="F6"/>
  <c r="D6" i="14"/>
  <c r="D68" i="13"/>
  <c r="C68" i="14"/>
  <c r="B68"/>
  <c r="F68" i="13"/>
  <c r="D68" i="14"/>
  <c r="B68" i="13"/>
  <c r="F68" i="14"/>
  <c r="C68" i="13"/>
  <c r="E68"/>
  <c r="E68" i="14"/>
  <c r="E62"/>
  <c r="E62" i="13"/>
  <c r="F62"/>
  <c r="D62" i="14"/>
  <c r="D62" i="13"/>
  <c r="B62"/>
  <c r="B62" i="14"/>
  <c r="C62" i="13"/>
  <c r="F62" i="14"/>
  <c r="C62"/>
  <c r="E15" i="13"/>
  <c r="E15" i="14"/>
  <c r="E22" i="13"/>
  <c r="E22" i="14"/>
  <c r="C8" i="13"/>
  <c r="B8"/>
  <c r="D8"/>
  <c r="B8" i="14"/>
  <c r="D8"/>
  <c r="C8"/>
  <c r="F8" i="13"/>
  <c r="F8" i="14"/>
  <c r="B61"/>
  <c r="D61"/>
  <c r="F61"/>
  <c r="C61" i="13"/>
  <c r="B61"/>
  <c r="F61"/>
  <c r="C61" i="14"/>
  <c r="D61" i="13"/>
  <c r="C19" i="14"/>
  <c r="B19" i="13"/>
  <c r="D19"/>
  <c r="F19"/>
  <c r="B19" i="14"/>
  <c r="F19"/>
  <c r="C19" i="13"/>
  <c r="D19" i="14"/>
  <c r="E26" i="13"/>
  <c r="E26" i="14"/>
  <c r="C9" i="13"/>
  <c r="B9"/>
  <c r="F9" i="14"/>
  <c r="D9" i="13"/>
  <c r="D9" i="14"/>
  <c r="B9"/>
  <c r="C9"/>
  <c r="F9" i="13"/>
  <c r="B37"/>
  <c r="C37"/>
  <c r="C37" i="14"/>
  <c r="D37"/>
  <c r="D37" i="13"/>
  <c r="B37" i="14"/>
  <c r="F37"/>
  <c r="F37" i="13"/>
  <c r="E37"/>
  <c r="E37" i="14"/>
  <c r="B60" i="13"/>
  <c r="C60"/>
  <c r="B60" i="14"/>
  <c r="F60"/>
  <c r="D60"/>
  <c r="C60"/>
  <c r="F60" i="13"/>
  <c r="D60"/>
  <c r="E66" i="14"/>
  <c r="E66" i="13"/>
  <c r="B24"/>
  <c r="F24"/>
  <c r="F24" i="14"/>
  <c r="B24"/>
  <c r="D24"/>
  <c r="C24" i="13"/>
  <c r="C24" i="14"/>
  <c r="D24" i="13"/>
  <c r="E24" i="14"/>
  <c r="E24" i="13"/>
  <c r="B49" i="14"/>
  <c r="B49" i="13"/>
  <c r="D49" i="14"/>
  <c r="D49" i="13"/>
  <c r="C49" i="14"/>
  <c r="F49"/>
  <c r="C49" i="13"/>
  <c r="F49"/>
  <c r="D70" i="14"/>
  <c r="C70" i="13"/>
  <c r="B70"/>
  <c r="D70"/>
  <c r="B70" i="14"/>
  <c r="F70" i="13"/>
  <c r="F70" i="14"/>
  <c r="C70"/>
  <c r="E70"/>
  <c r="E70" i="13"/>
  <c r="E28"/>
  <c r="E28" i="14"/>
  <c r="E42" i="13"/>
  <c r="E42" i="14"/>
  <c r="B42" i="13"/>
  <c r="C42" i="14"/>
  <c r="C42" i="13"/>
  <c r="F42" i="14"/>
  <c r="D42"/>
  <c r="F42" i="13"/>
  <c r="D42"/>
  <c r="B42" i="14"/>
  <c r="E10" i="13"/>
  <c r="E10" i="14"/>
  <c r="C36" i="13"/>
  <c r="D36" i="14"/>
  <c r="C36"/>
  <c r="B36"/>
  <c r="B36" i="13"/>
  <c r="F36" i="14"/>
  <c r="F36" i="13"/>
  <c r="D36"/>
  <c r="E36" i="14"/>
  <c r="E36" i="13"/>
  <c r="F32"/>
  <c r="B32" i="14"/>
  <c r="F32"/>
  <c r="D32" i="13"/>
  <c r="C32"/>
  <c r="B32"/>
  <c r="D32" i="14"/>
  <c r="C32"/>
  <c r="C35"/>
  <c r="F35"/>
  <c r="C35" i="13"/>
  <c r="B35"/>
  <c r="F35"/>
  <c r="D35" i="14"/>
  <c r="B35"/>
  <c r="D35" i="13"/>
  <c r="E17" i="14"/>
  <c r="E17" i="13"/>
  <c r="D54" i="14"/>
  <c r="B54" i="13"/>
  <c r="C54" i="14"/>
  <c r="F54"/>
  <c r="F54" i="13"/>
  <c r="B54" i="14"/>
  <c r="C54" i="13"/>
  <c r="D54"/>
  <c r="E52" i="14"/>
  <c r="E52" i="13"/>
  <c r="F59"/>
  <c r="B59" i="14"/>
  <c r="C59"/>
  <c r="D59" i="13"/>
  <c r="B59"/>
  <c r="D59" i="14"/>
  <c r="F59"/>
  <c r="C59" i="13"/>
  <c r="B63"/>
  <c r="F63"/>
  <c r="D63" i="14"/>
  <c r="C63" i="13"/>
  <c r="D63"/>
  <c r="F63" i="14"/>
  <c r="B63"/>
  <c r="C63"/>
  <c r="E72" i="13"/>
  <c r="E72" i="14"/>
  <c r="D72" i="13"/>
  <c r="B72"/>
  <c r="C72" i="14"/>
  <c r="B72"/>
  <c r="F72" i="13"/>
  <c r="D72" i="14"/>
  <c r="F72"/>
  <c r="C72" i="13"/>
  <c r="B34" i="14"/>
  <c r="F34" i="13"/>
  <c r="D34" i="14"/>
  <c r="C34"/>
  <c r="F34"/>
  <c r="B34" i="13"/>
  <c r="D34"/>
  <c r="C34"/>
  <c r="E38" i="14"/>
  <c r="E38" i="13"/>
  <c r="CS47" i="11"/>
  <c r="CU47"/>
  <c r="CY47"/>
  <c r="CZ47"/>
  <c r="CW47"/>
  <c r="CV47"/>
  <c r="CT47"/>
  <c r="CX47"/>
  <c r="F23" i="13"/>
  <c r="B23" i="14"/>
  <c r="B23" i="13"/>
  <c r="C23" i="14"/>
  <c r="D23"/>
  <c r="D23" i="13"/>
  <c r="C23"/>
  <c r="F23" i="14"/>
  <c r="E44" i="13"/>
  <c r="E44" i="14"/>
  <c r="C16"/>
  <c r="B16" i="13"/>
  <c r="F16" i="14"/>
  <c r="C16" i="13"/>
  <c r="F16"/>
  <c r="B16" i="14"/>
  <c r="D16" i="13"/>
  <c r="D16" i="14"/>
  <c r="E73" i="13"/>
  <c r="E73" i="14"/>
  <c r="D73" i="13"/>
  <c r="F73"/>
  <c r="C73" i="14"/>
  <c r="B73" i="13"/>
  <c r="B73" i="14"/>
  <c r="D73"/>
  <c r="F73"/>
  <c r="C73" i="13"/>
  <c r="F20"/>
  <c r="C20"/>
  <c r="F20" i="14"/>
  <c r="D20" i="13"/>
  <c r="B20"/>
  <c r="B20" i="14"/>
  <c r="D20"/>
  <c r="C20"/>
  <c r="E13" i="13"/>
  <c r="E13" i="14"/>
  <c r="E71"/>
  <c r="E71" i="13"/>
  <c r="E39" i="14"/>
  <c r="E39" i="13"/>
  <c r="E7"/>
  <c r="E7" i="14"/>
  <c r="E47"/>
  <c r="E47" i="13"/>
  <c r="D47"/>
  <c r="B47"/>
  <c r="F47" i="14"/>
  <c r="F47" i="13"/>
  <c r="C47"/>
  <c r="D47" i="14"/>
  <c r="C47"/>
  <c r="B47"/>
  <c r="C58" i="13"/>
  <c r="D58"/>
  <c r="F58"/>
  <c r="B58"/>
  <c r="D58" i="14"/>
  <c r="C58"/>
  <c r="F58"/>
  <c r="B58"/>
  <c r="E12"/>
  <c r="E12" i="13"/>
  <c r="C5" i="14"/>
  <c r="B5"/>
  <c r="B5" i="13"/>
  <c r="D5" i="14"/>
  <c r="F5"/>
  <c r="F5" i="13"/>
  <c r="D5"/>
  <c r="C5"/>
  <c r="F69"/>
  <c r="D69"/>
  <c r="F69" i="14"/>
  <c r="B69"/>
  <c r="B69" i="13"/>
  <c r="D69" i="14"/>
  <c r="C69" i="13"/>
  <c r="C69" i="14"/>
  <c r="F11"/>
  <c r="B11"/>
  <c r="F11" i="13"/>
  <c r="B11"/>
  <c r="D11" i="14"/>
  <c r="C11" i="13"/>
  <c r="D11"/>
  <c r="C11" i="14"/>
  <c r="E51"/>
  <c r="E51" i="13"/>
  <c r="E18"/>
  <c r="E18" i="14"/>
  <c r="D41"/>
  <c r="B41" i="13"/>
  <c r="F41"/>
  <c r="B41" i="14"/>
  <c r="D41" i="13"/>
  <c r="F41" i="14"/>
  <c r="C41" i="13"/>
  <c r="C41" i="14"/>
  <c r="E6" i="13"/>
  <c r="E6" i="14"/>
  <c r="B15" i="13"/>
  <c r="D15" i="14"/>
  <c r="F15" i="13"/>
  <c r="B15" i="14"/>
  <c r="F15"/>
  <c r="C15" i="13"/>
  <c r="D15"/>
  <c r="C15" i="14"/>
  <c r="B22" i="13"/>
  <c r="B22" i="14"/>
  <c r="D22"/>
  <c r="F22"/>
  <c r="C22"/>
  <c r="C22" i="13"/>
  <c r="F22"/>
  <c r="D22"/>
  <c r="E8" i="14"/>
  <c r="E8" i="13"/>
  <c r="E61"/>
  <c r="E61" i="14"/>
  <c r="E19" i="13"/>
  <c r="E19" i="14"/>
  <c r="C26"/>
  <c r="C26" i="13"/>
  <c r="F26"/>
  <c r="B26"/>
  <c r="D26"/>
  <c r="B26" i="14"/>
  <c r="D26"/>
  <c r="F26"/>
  <c r="E9"/>
  <c r="E9" i="13"/>
  <c r="E56"/>
  <c r="E56" i="14"/>
  <c r="F56" i="13"/>
  <c r="B56" i="14"/>
  <c r="D56"/>
  <c r="C56"/>
  <c r="B56" i="13"/>
  <c r="C56"/>
  <c r="F56" i="14"/>
  <c r="D56" i="13"/>
  <c r="E60"/>
  <c r="E60" i="14"/>
  <c r="F66"/>
  <c r="B66" i="13"/>
  <c r="D66" i="14"/>
  <c r="F66" i="13"/>
  <c r="B66" i="14"/>
  <c r="C66"/>
  <c r="D66" i="13"/>
  <c r="C66"/>
  <c r="E49"/>
  <c r="E49" i="14"/>
  <c r="E33"/>
  <c r="E33" i="13"/>
  <c r="F33" i="14"/>
  <c r="B33" i="13"/>
  <c r="D33"/>
  <c r="F33"/>
  <c r="D33" i="14"/>
  <c r="C33" i="13"/>
  <c r="C33" i="14"/>
  <c r="B33"/>
  <c r="D65"/>
  <c r="F65"/>
  <c r="F65" i="13"/>
  <c r="B65"/>
  <c r="B65" i="14"/>
  <c r="C65" i="13"/>
  <c r="C65" i="14"/>
  <c r="D65" i="13"/>
  <c r="E65" i="14"/>
  <c r="E65" i="13"/>
  <c r="F28" i="14"/>
  <c r="D28" i="13"/>
  <c r="F28"/>
  <c r="B28" i="14"/>
  <c r="D28"/>
  <c r="B28" i="13"/>
  <c r="C28" i="14"/>
  <c r="C28" i="13"/>
  <c r="E67" i="14"/>
  <c r="E67" i="13"/>
  <c r="F67"/>
  <c r="C67" i="14"/>
  <c r="C67" i="13"/>
  <c r="F67" i="14"/>
  <c r="B67"/>
  <c r="B67" i="13"/>
  <c r="D67"/>
  <c r="D67" i="14"/>
  <c r="F10" i="13"/>
  <c r="D10" i="14"/>
  <c r="B10" i="13"/>
  <c r="B10" i="14"/>
  <c r="D10" i="13"/>
  <c r="C10"/>
  <c r="F10" i="14"/>
  <c r="C10"/>
  <c r="E29"/>
  <c r="E29" i="13"/>
  <c r="B29" i="14"/>
  <c r="B29" i="13"/>
  <c r="D29" i="14"/>
  <c r="F29" i="13"/>
  <c r="D29"/>
  <c r="F29" i="14"/>
  <c r="C29" i="13"/>
  <c r="C29" i="14"/>
  <c r="E31" i="13"/>
  <c r="E31" i="14"/>
  <c r="D31" i="13"/>
  <c r="B31"/>
  <c r="B31" i="14"/>
  <c r="C31" i="13"/>
  <c r="D31" i="14"/>
  <c r="F31"/>
  <c r="F31" i="13"/>
  <c r="C31" i="14"/>
  <c r="E32" i="13"/>
  <c r="E32" i="14"/>
  <c r="E35" i="13"/>
  <c r="E35" i="14"/>
  <c r="E4" i="13"/>
  <c r="E4" i="14"/>
  <c r="C4" i="13"/>
  <c r="B4"/>
  <c r="B4" i="14"/>
  <c r="F4"/>
  <c r="C4"/>
  <c r="F4" i="13"/>
  <c r="D4"/>
  <c r="D4" i="14"/>
  <c r="E45" i="13"/>
  <c r="E45" i="14"/>
  <c r="D45" i="13"/>
  <c r="F45"/>
  <c r="B45" i="14"/>
  <c r="F45"/>
  <c r="C45" i="13"/>
  <c r="C45" i="14"/>
  <c r="D45"/>
  <c r="B45" i="13"/>
  <c r="D46"/>
  <c r="B46" i="14"/>
  <c r="B46" i="13"/>
  <c r="F46" i="14"/>
  <c r="F46" i="13"/>
  <c r="C46" i="14"/>
  <c r="C46" i="13"/>
  <c r="D46" i="14"/>
  <c r="E46"/>
  <c r="E46" i="13"/>
</calcChain>
</file>

<file path=xl/comments1.xml><?xml version="1.0" encoding="utf-8"?>
<comments xmlns="http://schemas.openxmlformats.org/spreadsheetml/2006/main">
  <authors>
    <author>Rambøll Management Consulting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Rambøll Management Consulting:</t>
        </r>
        <r>
          <rPr>
            <sz val="9"/>
            <color indexed="81"/>
            <rFont val="Tahoma"/>
            <family val="2"/>
          </rPr>
          <t xml:space="preserve">
Hvis moms ønskes medtagt i den privatøkonomiske betragtning, skal der vælges "med". Hvis moms IKKE ønskes medtaget vælges der "uden".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Rambøll Management Consulting:</t>
        </r>
        <r>
          <rPr>
            <sz val="9"/>
            <color indexed="81"/>
            <rFont val="Tahoma"/>
            <family val="2"/>
          </rPr>
          <t xml:space="preserve">
Angiv det årstal hvor priserne er opgjort i.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Rambøll Management Consulting:</t>
        </r>
        <r>
          <rPr>
            <sz val="9"/>
            <color indexed="81"/>
            <rFont val="Tahoma"/>
            <family val="2"/>
          </rPr>
          <t xml:space="preserve">
Angiv om priserne er inklusiv eller eksklusiv afgifter.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Rambøll Management Consulting:</t>
        </r>
        <r>
          <rPr>
            <sz val="9"/>
            <color indexed="81"/>
            <rFont val="Tahoma"/>
            <family val="2"/>
          </rPr>
          <t xml:space="preserve">
Angiv priserne i de enkelte år. Hvis man kun har én pris, angives den samme pris i alle år.</t>
        </r>
      </text>
    </comment>
    <comment ref="C156" authorId="0">
      <text>
        <r>
          <rPr>
            <b/>
            <sz val="9"/>
            <color indexed="81"/>
            <rFont val="Tahoma"/>
            <family val="2"/>
          </rPr>
          <t>Rambøll Management Consulting:</t>
        </r>
        <r>
          <rPr>
            <sz val="9"/>
            <color indexed="81"/>
            <rFont val="Tahoma"/>
            <family val="2"/>
          </rPr>
          <t xml:space="preserve">
Angiv det årstal hvor priserne er opgjort i.</t>
        </r>
      </text>
    </comment>
    <comment ref="D156" authorId="0">
      <text>
        <r>
          <rPr>
            <b/>
            <sz val="9"/>
            <color indexed="81"/>
            <rFont val="Tahoma"/>
            <family val="2"/>
          </rPr>
          <t>Rambøll Management Consulting:</t>
        </r>
        <r>
          <rPr>
            <sz val="9"/>
            <color indexed="81"/>
            <rFont val="Tahoma"/>
            <family val="2"/>
          </rPr>
          <t xml:space="preserve">
Angiv om priserne er med eller uden moms.</t>
        </r>
      </text>
    </comment>
    <comment ref="E156" authorId="0">
      <text>
        <r>
          <rPr>
            <b/>
            <sz val="9"/>
            <color indexed="81"/>
            <rFont val="Tahoma"/>
            <family val="2"/>
          </rPr>
          <t>Rambøll Management Consulting:</t>
        </r>
        <r>
          <rPr>
            <sz val="9"/>
            <color indexed="81"/>
            <rFont val="Tahoma"/>
            <family val="2"/>
          </rPr>
          <t xml:space="preserve">
Angiv priserne i de enkelte år. Hvis man kun har én pris, angives den samme pris i alle år.</t>
        </r>
      </text>
    </comment>
  </commentList>
</comments>
</file>

<file path=xl/comments2.xml><?xml version="1.0" encoding="utf-8"?>
<comments xmlns="http://schemas.openxmlformats.org/spreadsheetml/2006/main">
  <authors>
    <author>Rambøll Management Consulting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Rambøll Management Consulting:</t>
        </r>
        <r>
          <rPr>
            <sz val="9"/>
            <color indexed="81"/>
            <rFont val="Tahoma"/>
            <family val="2"/>
          </rPr>
          <t xml:space="preserve">
Differencen udtrykker besparelsen ved at vælge et miljømærket produkt.</t>
        </r>
      </text>
    </comment>
  </commentList>
</comments>
</file>

<file path=xl/comments3.xml><?xml version="1.0" encoding="utf-8"?>
<comments xmlns="http://schemas.openxmlformats.org/spreadsheetml/2006/main">
  <authors>
    <author>Rambøll Management Consulting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Rambøll Management Consulting:</t>
        </r>
        <r>
          <rPr>
            <sz val="9"/>
            <color indexed="81"/>
            <rFont val="Tahoma"/>
            <family val="2"/>
          </rPr>
          <t xml:space="preserve">
Her kan angives effekter, som varierer over år. Indtastninger her vil overskrive indtastninger i kolonne E-F.</t>
        </r>
      </text>
    </comment>
  </commentList>
</comments>
</file>

<file path=xl/comments4.xml><?xml version="1.0" encoding="utf-8"?>
<comments xmlns="http://schemas.openxmlformats.org/spreadsheetml/2006/main">
  <authors>
    <author>Rambøll Management Consulting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Rambøll Management Consulting:</t>
        </r>
        <r>
          <rPr>
            <sz val="9"/>
            <color indexed="81"/>
            <rFont val="Tahoma"/>
            <family val="2"/>
          </rPr>
          <t xml:space="preserve">
Vælg "Årligt" hvis årlig betragtning ønskes.</t>
        </r>
      </text>
    </comment>
  </commentList>
</comments>
</file>

<file path=xl/comments5.xml><?xml version="1.0" encoding="utf-8"?>
<comments xmlns="http://schemas.openxmlformats.org/spreadsheetml/2006/main">
  <authors>
    <author>Rambøll Management Consulting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Rambøll Management Consulting:</t>
        </r>
        <r>
          <rPr>
            <sz val="9"/>
            <color indexed="81"/>
            <rFont val="Tahoma"/>
            <family val="2"/>
          </rPr>
          <t xml:space="preserve">
Vælg "Årligt" hvis årlig betragtning ønskes.</t>
        </r>
      </text>
    </comment>
  </commentList>
</comments>
</file>

<file path=xl/sharedStrings.xml><?xml version="1.0" encoding="utf-8"?>
<sst xmlns="http://schemas.openxmlformats.org/spreadsheetml/2006/main" count="484" uniqueCount="142">
  <si>
    <t>Fremstillingsomkostninger</t>
  </si>
  <si>
    <t>VOC-forbindelser ex. Metan</t>
  </si>
  <si>
    <t>SO2</t>
  </si>
  <si>
    <t>Effekt</t>
  </si>
  <si>
    <t>Enhed</t>
  </si>
  <si>
    <t>kr.</t>
  </si>
  <si>
    <t>Små partikler</t>
  </si>
  <si>
    <t>Fyringsolie</t>
  </si>
  <si>
    <t>Naturgas</t>
  </si>
  <si>
    <t>Vaskemidler</t>
  </si>
  <si>
    <t>Samlet effekt</t>
  </si>
  <si>
    <t>Direkte økonomisk effekt</t>
  </si>
  <si>
    <t>Miljø effekt</t>
  </si>
  <si>
    <t>Økonomisk</t>
  </si>
  <si>
    <t>Miljø</t>
  </si>
  <si>
    <t>Beskrivelse</t>
  </si>
  <si>
    <t>Elforbrug (Privat)</t>
  </si>
  <si>
    <t>Elforbrug (Virksomhed)</t>
  </si>
  <si>
    <t>NOX/NO2</t>
  </si>
  <si>
    <t>Vand</t>
  </si>
  <si>
    <t>Liter</t>
  </si>
  <si>
    <t>Nm3</t>
  </si>
  <si>
    <t>Engangseffekt ved anskaffelse</t>
  </si>
  <si>
    <t>Engangseffekt ved afskaffelse</t>
  </si>
  <si>
    <t>Differentierede effekter</t>
  </si>
  <si>
    <t>Samfundsøkonomiske priser</t>
  </si>
  <si>
    <t>Privatøkonomiske priser</t>
  </si>
  <si>
    <t>Nutidsværdi</t>
  </si>
  <si>
    <t>Nutidsværdiberegning, samfundsøkonomisk</t>
  </si>
  <si>
    <t>I</t>
  </si>
  <si>
    <t>II</t>
  </si>
  <si>
    <t>III</t>
  </si>
  <si>
    <t>IV</t>
  </si>
  <si>
    <t>Faseopdelt, samfundsøkonomisk</t>
  </si>
  <si>
    <t>Faseopdelt, privatøkonomisk</t>
  </si>
  <si>
    <t>Type</t>
  </si>
  <si>
    <t>Nutidsværdiberegning, privatøkonomisk</t>
  </si>
  <si>
    <t>kWh</t>
  </si>
  <si>
    <t>kg</t>
  </si>
  <si>
    <t>g</t>
  </si>
  <si>
    <t>GJ</t>
  </si>
  <si>
    <t>Fase</t>
  </si>
  <si>
    <t>Fase I</t>
  </si>
  <si>
    <t>Fase II</t>
  </si>
  <si>
    <t>Fase III</t>
  </si>
  <si>
    <t>Fase IV</t>
  </si>
  <si>
    <t>Kviksølvudledning</t>
  </si>
  <si>
    <t>CO2 fra fossilt brændsel</t>
  </si>
  <si>
    <t>Samfunds-økonomisk nutidsværdi</t>
  </si>
  <si>
    <t>Privat-økonomisk nutidsværdi</t>
  </si>
  <si>
    <t>Netto Afgifts Faktor</t>
  </si>
  <si>
    <t>Moms</t>
  </si>
  <si>
    <t>Pris indeks</t>
  </si>
  <si>
    <t>NPV</t>
  </si>
  <si>
    <t>Samlet</t>
  </si>
  <si>
    <t>???</t>
  </si>
  <si>
    <t>Enheder</t>
  </si>
  <si>
    <t>Eksklusiv</t>
  </si>
  <si>
    <t>Inklusiv</t>
  </si>
  <si>
    <t>Med</t>
  </si>
  <si>
    <t>Difference opgjort pr. år eller over hele levetiden:</t>
  </si>
  <si>
    <t>Priserne indtastes, og det angives hvilket år priserne er fra, og om afgifter er inkluderet.</t>
  </si>
  <si>
    <t>År</t>
  </si>
  <si>
    <t>Afgifter</t>
  </si>
  <si>
    <t>Opgørelsesår</t>
  </si>
  <si>
    <t>Priserne indtastes, og det angives hvilket år priserne er fra, og om moms er medregnet.</t>
  </si>
  <si>
    <t>Arsentrioxid</t>
  </si>
  <si>
    <t>Dioxin</t>
  </si>
  <si>
    <t>Bly</t>
  </si>
  <si>
    <t>Formaldehyd</t>
  </si>
  <si>
    <t>Ammoniak (NH3)</t>
  </si>
  <si>
    <t>Nikkel (Ni)</t>
  </si>
  <si>
    <t>Krom (Cr) - typisk blanding</t>
  </si>
  <si>
    <t>Cadmium (Cd)</t>
  </si>
  <si>
    <t>Overordnede forudsætninger</t>
  </si>
  <si>
    <t/>
  </si>
  <si>
    <t>Uden</t>
  </si>
  <si>
    <t>Levetid</t>
  </si>
  <si>
    <t>Årligt</t>
  </si>
  <si>
    <t>Samfundsmæssig kalkulationsrente (p.a.)</t>
  </si>
  <si>
    <t>Privatøkonomisk kalkulationsrente (p.a.)</t>
  </si>
  <si>
    <t>Produktets levetid (i år)</t>
  </si>
  <si>
    <t>Priser inkl. afgifter omregnet til opgørelsesåret.</t>
  </si>
  <si>
    <t>Samfunds økonomisk</t>
  </si>
  <si>
    <t>Privat økonomisk</t>
  </si>
  <si>
    <t>Navn</t>
  </si>
  <si>
    <t>Kilde</t>
  </si>
  <si>
    <t>Kommentar</t>
  </si>
  <si>
    <t>Nettoprisindeks</t>
  </si>
  <si>
    <t>Kategori</t>
  </si>
  <si>
    <t xml:space="preserve">Finansministeriet (1999), Vejledning i udarbejdelse af samfundsøkonomiske konsekvensvurderinger. </t>
  </si>
  <si>
    <t>Danmarks Statistiks Nettoprisindeks, http://www.dst.dk/Statistik/nogletal/seneste/Indkomst/Priser/Nettoprisindeks_2000.aspx.</t>
  </si>
  <si>
    <t>BeTa-MethodEx Version 2 (2007), Estimates of the marginal external costs of air pollution in Europe. Udviklet for Europa Kommisionen DG Research.</t>
  </si>
  <si>
    <t xml:space="preserve">DTU (2010), Transportøkonomiske Enhedspriser 2010, www.dtu.dk. </t>
  </si>
  <si>
    <t xml:space="preserve">DMU (2010), Danmarks Miljø Undersøgelser, Miljøøkonomiske Beregningspriser for Emissioner – Faglig rapport nr. 783, Århus Universitet. </t>
  </si>
  <si>
    <t>Energistyrelsen (2010), Forudsætninger for samfundsøkonomiske analyser på energiområdet.</t>
  </si>
  <si>
    <t>Energi og olieforum.dk, http://oliebranchen.dk/Priser-og-Forbrug/Fyringsolie.aspx.</t>
  </si>
  <si>
    <t>Diverse forretninger</t>
  </si>
  <si>
    <t xml:space="preserve">Metode: VOLY (Value Of a statistical Life Year) baseret på median betalingsvillighed blandt survey panel. </t>
  </si>
  <si>
    <t>Juli indeks.</t>
  </si>
  <si>
    <t>Gennemsnit af  20 slags vaskemiddel (september 2010).</t>
  </si>
  <si>
    <t>Miljømærket</t>
  </si>
  <si>
    <t>Konventionelt</t>
  </si>
  <si>
    <t>Difference</t>
  </si>
  <si>
    <t>El</t>
  </si>
  <si>
    <t>CO2</t>
  </si>
  <si>
    <t>CH4</t>
  </si>
  <si>
    <t>N2O</t>
  </si>
  <si>
    <t>NOx</t>
  </si>
  <si>
    <t>g/GJ</t>
  </si>
  <si>
    <t>El *</t>
  </si>
  <si>
    <t>Fjernvarme-forbrug</t>
  </si>
  <si>
    <t>kg/MWh</t>
  </si>
  <si>
    <t>g/MWh</t>
  </si>
  <si>
    <t>Produktion</t>
  </si>
  <si>
    <t>Forbrug</t>
  </si>
  <si>
    <t>kg/GJ</t>
  </si>
  <si>
    <t xml:space="preserve">Anm:  Emissionerne knyttet til el er baseret på den forventede marginale danske kondensproduktion. </t>
  </si>
  <si>
    <t>*) Da der altid regnes med et tillæg til elprisen grundet CO2-kvoter, bør CO2-emissioner fra elproduktion ikke værdisættes separat og indregnes i det samfundsøkonomiske regnestykke.</t>
  </si>
  <si>
    <t>Metan (CH4)</t>
  </si>
  <si>
    <t>Lattergas (N2O)</t>
  </si>
  <si>
    <t>-</t>
  </si>
  <si>
    <t>Gennemsnit år 2011-2020</t>
  </si>
  <si>
    <t>CO2-ækvivalenter</t>
  </si>
  <si>
    <t>Faktor</t>
  </si>
  <si>
    <t>Emissionskoefficienter for el og fjernvarme</t>
  </si>
  <si>
    <t>Emissionskoefficienter for el og fjernvarme transponeret</t>
  </si>
  <si>
    <t>DMU Arbejdsrapport Nr. 211: Den årlige danske drivhusgasopgørelse rapporteret til Klimakonventionen.</t>
  </si>
  <si>
    <t xml:space="preserve"> Energistyrelsen (2011), Forudsætninger for samfundsøkonomiske analyser på energiområdet, Tabel 9.</t>
  </si>
  <si>
    <t>Ensartet årlig effekt</t>
  </si>
  <si>
    <t>Energistyrelsen (2011), Forudsætninger for samfundsøkonomiske analyser på energiområdet.</t>
  </si>
  <si>
    <t>Den samfundsøkonomiske brændselspris for en forbruger er hentet fra Tabel 6, hvorefter denne er multipliceret med brændværdien for naturgas, hentet i tabel 1a.</t>
  </si>
  <si>
    <t>Tabel 4, Kolonnerne Diesel og Benzin</t>
  </si>
  <si>
    <t>Elforsyningens tariffer og elpriser pr. 1. januar 2011, http://www.danskenergi.dk/AndreSider/EnergiITal.aspx.</t>
  </si>
  <si>
    <t>Årligt forbrug: 4000 kWh (typisk forbrug for en familie) = 92,72 kr. (se figur 1 side 8) hertil lægges afgifter og moms (se side 6).</t>
  </si>
  <si>
    <t>Årligt forbrug: 100.000 kWh (typisk forbrug for en lille erhvervsvirksomhed) = 76,24 (se figur 1 side 8) hertil lægges afgifter (se side 6).</t>
  </si>
  <si>
    <t>Gennemsnit af de sidste 6 mdr dagspriser (senest til og med 04.05.2011) beregnet fra Exceltabel. Konvertering fra liter til GJ med et omregningsfaktor på 38,3599 liter pr. GJ.</t>
  </si>
  <si>
    <t>Dong Energy (2011), http://www.dongenergy.dk/privat/Naturgas/vaelgprisaftale/flexpris/Pages/flexpris.aspx</t>
  </si>
  <si>
    <t>Gennemsnit af seneste 6 mdr. Flexpris. (senest opdateret maj 2011)</t>
  </si>
  <si>
    <t xml:space="preserve">DANVA (2010), Dansk Vand og Spildevandsforening, Vand i tal – DANVA's Benchmarking og Vandstatistik 2010. </t>
  </si>
  <si>
    <t>Pris er opgjort på side 31, Fakta 2010</t>
  </si>
  <si>
    <t>Den samfundsøkonomiske elforbrugspris (tabel 7) er fratrukket CO2- kvoteprisen (tabel 10). Hertil er brugt en konverteringsfaktor: CO2 emissioner per elforbrug (tabel 9)</t>
  </si>
</sst>
</file>

<file path=xl/styles.xml><?xml version="1.0" encoding="utf-8"?>
<styleSheet xmlns="http://schemas.openxmlformats.org/spreadsheetml/2006/main">
  <numFmts count="8"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.00_ ;_ &quot;kr.&quot;\ * \-#,##0.00_ ;_ &quot;kr.&quot;\ * &quot;-&quot;??_ ;_ @_ "/>
    <numFmt numFmtId="177" formatCode="0.000"/>
    <numFmt numFmtId="178" formatCode="0.0000"/>
    <numFmt numFmtId="179" formatCode="0.0"/>
  </numFmts>
  <fonts count="32">
    <font>
      <sz val="11"/>
      <color theme="1"/>
      <name val="Calibri"/>
      <family val="2"/>
      <scheme val="minor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u/>
      <sz val="12"/>
      <color indexed="8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9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medium">
        <color indexed="10"/>
      </left>
      <right style="thin">
        <color indexed="40"/>
      </right>
      <top style="medium">
        <color indexed="10"/>
      </top>
      <bottom style="thin">
        <color indexed="40"/>
      </bottom>
      <diagonal/>
    </border>
    <border>
      <left style="thin">
        <color indexed="40"/>
      </left>
      <right style="medium">
        <color indexed="10"/>
      </right>
      <top style="medium">
        <color indexed="10"/>
      </top>
      <bottom style="thin">
        <color indexed="40"/>
      </bottom>
      <diagonal/>
    </border>
    <border>
      <left style="medium">
        <color indexed="1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medium">
        <color indexed="10"/>
      </right>
      <top style="thin">
        <color indexed="40"/>
      </top>
      <bottom style="thin">
        <color indexed="40"/>
      </bottom>
      <diagonal/>
    </border>
    <border>
      <left style="medium">
        <color indexed="10"/>
      </left>
      <right style="thin">
        <color indexed="40"/>
      </right>
      <top style="thin">
        <color indexed="40"/>
      </top>
      <bottom style="medium">
        <color indexed="10"/>
      </bottom>
      <diagonal/>
    </border>
    <border>
      <left style="thin">
        <color indexed="40"/>
      </left>
      <right style="medium">
        <color indexed="10"/>
      </right>
      <top style="thin">
        <color indexed="40"/>
      </top>
      <bottom style="medium">
        <color indexed="10"/>
      </bottom>
      <diagonal/>
    </border>
    <border>
      <left style="medium">
        <color indexed="17"/>
      </left>
      <right style="thin">
        <color indexed="40"/>
      </right>
      <top style="medium">
        <color indexed="17"/>
      </top>
      <bottom style="thin">
        <color indexed="40"/>
      </bottom>
      <diagonal/>
    </border>
    <border>
      <left style="thin">
        <color indexed="40"/>
      </left>
      <right style="medium">
        <color indexed="17"/>
      </right>
      <top style="medium">
        <color indexed="17"/>
      </top>
      <bottom style="thin">
        <color indexed="40"/>
      </bottom>
      <diagonal/>
    </border>
    <border>
      <left style="medium">
        <color indexed="17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medium">
        <color indexed="17"/>
      </right>
      <top style="thin">
        <color indexed="40"/>
      </top>
      <bottom style="thin">
        <color indexed="40"/>
      </bottom>
      <diagonal/>
    </border>
    <border>
      <left style="medium">
        <color indexed="17"/>
      </left>
      <right style="thin">
        <color indexed="40"/>
      </right>
      <top style="thin">
        <color indexed="40"/>
      </top>
      <bottom style="medium">
        <color indexed="17"/>
      </bottom>
      <diagonal/>
    </border>
    <border>
      <left style="thin">
        <color indexed="40"/>
      </left>
      <right style="medium">
        <color indexed="17"/>
      </right>
      <top style="thin">
        <color indexed="40"/>
      </top>
      <bottom style="medium">
        <color indexed="17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37" borderId="50" applyNumberFormat="0" applyAlignment="0" applyProtection="0"/>
    <xf numFmtId="0" fontId="19" fillId="38" borderId="51" applyNumberFormat="0" applyAlignment="0" applyProtection="0"/>
    <xf numFmtId="0" fontId="2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2" fillId="0" borderId="52" applyNumberFormat="0" applyFill="0" applyAlignment="0" applyProtection="0"/>
    <xf numFmtId="0" fontId="23" fillId="0" borderId="53" applyNumberFormat="0" applyFill="0" applyAlignment="0" applyProtection="0"/>
    <xf numFmtId="0" fontId="24" fillId="0" borderId="54" applyNumberFormat="0" applyFill="0" applyAlignment="0" applyProtection="0"/>
    <xf numFmtId="0" fontId="24" fillId="0" borderId="0" applyNumberFormat="0" applyFill="0" applyBorder="0" applyAlignment="0" applyProtection="0"/>
    <xf numFmtId="0" fontId="25" fillId="40" borderId="50" applyNumberFormat="0" applyAlignment="0" applyProtection="0"/>
    <xf numFmtId="0" fontId="26" fillId="0" borderId="55" applyNumberFormat="0" applyFill="0" applyAlignment="0" applyProtection="0"/>
    <xf numFmtId="0" fontId="27" fillId="41" borderId="0" applyNumberFormat="0" applyBorder="0" applyAlignment="0" applyProtection="0"/>
    <xf numFmtId="0" fontId="14" fillId="42" borderId="56" applyNumberFormat="0" applyFont="0" applyAlignment="0" applyProtection="0"/>
    <xf numFmtId="0" fontId="28" fillId="37" borderId="57" applyNumberFormat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8" applyNumberFormat="0" applyFill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20">
    <xf numFmtId="0" fontId="0" fillId="0" borderId="0" xfId="0"/>
    <xf numFmtId="0" fontId="3" fillId="2" borderId="0" xfId="0" applyFont="1" applyFill="1"/>
    <xf numFmtId="0" fontId="0" fillId="3" borderId="0" xfId="0" applyFill="1"/>
    <xf numFmtId="0" fontId="0" fillId="4" borderId="0" xfId="0" applyFill="1"/>
    <xf numFmtId="175" fontId="0" fillId="4" borderId="0" xfId="0" applyNumberFormat="1" applyFill="1"/>
    <xf numFmtId="0" fontId="3" fillId="2" borderId="0" xfId="0" applyFont="1" applyFill="1" applyBorder="1"/>
    <xf numFmtId="0" fontId="3" fillId="2" borderId="1" xfId="0" applyFont="1" applyFill="1" applyBorder="1"/>
    <xf numFmtId="175" fontId="0" fillId="0" borderId="0" xfId="0" applyNumberFormat="1"/>
    <xf numFmtId="173" fontId="0" fillId="0" borderId="0" xfId="0" applyNumberFormat="1"/>
    <xf numFmtId="0" fontId="3" fillId="2" borderId="0" xfId="0" applyFont="1" applyFill="1" applyBorder="1" applyAlignment="1"/>
    <xf numFmtId="0" fontId="0" fillId="0" borderId="0" xfId="0" applyFill="1"/>
    <xf numFmtId="0" fontId="0" fillId="5" borderId="0" xfId="0" applyFill="1" applyProtection="1"/>
    <xf numFmtId="0" fontId="0" fillId="6" borderId="0" xfId="0" applyFill="1" applyProtection="1">
      <protection locked="0"/>
    </xf>
    <xf numFmtId="0" fontId="0" fillId="6" borderId="0" xfId="0" applyFill="1" applyBorder="1" applyProtection="1">
      <protection locked="0"/>
    </xf>
    <xf numFmtId="9" fontId="0" fillId="6" borderId="2" xfId="0" applyNumberFormat="1" applyFill="1" applyBorder="1" applyAlignment="1" applyProtection="1">
      <alignment horizontal="right"/>
      <protection locked="0"/>
    </xf>
    <xf numFmtId="9" fontId="0" fillId="6" borderId="3" xfId="0" applyNumberFormat="1" applyFill="1" applyBorder="1" applyAlignment="1" applyProtection="1">
      <alignment horizontal="right"/>
      <protection locked="0"/>
    </xf>
    <xf numFmtId="0" fontId="0" fillId="6" borderId="3" xfId="0" applyFill="1" applyBorder="1" applyAlignment="1" applyProtection="1">
      <alignment horizontal="right"/>
      <protection locked="0"/>
    </xf>
    <xf numFmtId="0" fontId="0" fillId="6" borderId="4" xfId="0" applyFill="1" applyBorder="1" applyAlignment="1" applyProtection="1">
      <alignment horizontal="right"/>
      <protection locked="0"/>
    </xf>
    <xf numFmtId="0" fontId="0" fillId="7" borderId="3" xfId="0" applyFill="1" applyBorder="1" applyProtection="1">
      <protection locked="0"/>
    </xf>
    <xf numFmtId="177" fontId="0" fillId="7" borderId="0" xfId="0" applyNumberFormat="1" applyFill="1" applyBorder="1" applyProtection="1">
      <protection locked="0"/>
    </xf>
    <xf numFmtId="177" fontId="0" fillId="7" borderId="3" xfId="0" applyNumberFormat="1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8" borderId="0" xfId="0" applyFill="1" applyProtection="1">
      <protection locked="0"/>
    </xf>
    <xf numFmtId="0" fontId="0" fillId="8" borderId="0" xfId="0" applyFill="1" applyBorder="1" applyProtection="1">
      <protection locked="0"/>
    </xf>
    <xf numFmtId="0" fontId="0" fillId="7" borderId="0" xfId="0" applyFill="1" applyBorder="1" applyAlignment="1" applyProtection="1">
      <alignment horizontal="left"/>
      <protection locked="0"/>
    </xf>
    <xf numFmtId="0" fontId="0" fillId="6" borderId="0" xfId="0" applyFill="1" applyBorder="1" applyAlignment="1" applyProtection="1">
      <alignment horizontal="left"/>
      <protection locked="0"/>
    </xf>
    <xf numFmtId="0" fontId="0" fillId="6" borderId="5" xfId="0" applyFill="1" applyBorder="1" applyAlignment="1" applyProtection="1">
      <alignment horizontal="left"/>
      <protection locked="0"/>
    </xf>
    <xf numFmtId="0" fontId="0" fillId="6" borderId="6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5" borderId="0" xfId="0" applyFill="1"/>
    <xf numFmtId="0" fontId="0" fillId="5" borderId="0" xfId="0" quotePrefix="1" applyFill="1"/>
    <xf numFmtId="2" fontId="0" fillId="6" borderId="0" xfId="0" applyNumberFormat="1" applyFill="1" applyBorder="1" applyAlignment="1" applyProtection="1">
      <alignment horizontal="center"/>
      <protection locked="0"/>
    </xf>
    <xf numFmtId="2" fontId="6" fillId="6" borderId="0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2" fontId="0" fillId="5" borderId="8" xfId="0" applyNumberFormat="1" applyFill="1" applyBorder="1" applyAlignment="1" applyProtection="1">
      <alignment horizontal="center"/>
    </xf>
    <xf numFmtId="2" fontId="0" fillId="5" borderId="0" xfId="0" applyNumberFormat="1" applyFill="1" applyAlignment="1" applyProtection="1">
      <alignment horizontal="center"/>
    </xf>
    <xf numFmtId="0" fontId="0" fillId="5" borderId="8" xfId="0" applyFill="1" applyBorder="1" applyProtection="1"/>
    <xf numFmtId="0" fontId="0" fillId="6" borderId="8" xfId="0" applyFill="1" applyBorder="1" applyProtection="1">
      <protection locked="0"/>
    </xf>
    <xf numFmtId="0" fontId="0" fillId="5" borderId="0" xfId="0" applyFill="1" applyBorder="1" applyProtection="1"/>
    <xf numFmtId="0" fontId="0" fillId="6" borderId="9" xfId="0" applyFill="1" applyBorder="1" applyAlignment="1" applyProtection="1">
      <alignment horizontal="center"/>
      <protection locked="0"/>
    </xf>
    <xf numFmtId="0" fontId="0" fillId="6" borderId="9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77" fontId="0" fillId="4" borderId="0" xfId="0" applyNumberFormat="1" applyFill="1"/>
    <xf numFmtId="178" fontId="0" fillId="4" borderId="0" xfId="0" applyNumberFormat="1" applyFill="1"/>
    <xf numFmtId="1" fontId="0" fillId="8" borderId="0" xfId="0" applyNumberFormat="1" applyFill="1" applyProtection="1">
      <protection locked="0"/>
    </xf>
    <xf numFmtId="0" fontId="0" fillId="5" borderId="0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7" borderId="0" xfId="0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1" xfId="0" applyFon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10" borderId="0" xfId="0" applyFill="1" applyBorder="1" applyAlignment="1" applyProtection="1">
      <alignment wrapText="1"/>
    </xf>
    <xf numFmtId="0" fontId="0" fillId="10" borderId="11" xfId="0" applyFill="1" applyBorder="1" applyAlignment="1" applyProtection="1">
      <alignment wrapText="1"/>
    </xf>
    <xf numFmtId="0" fontId="0" fillId="5" borderId="10" xfId="0" applyFill="1" applyBorder="1" applyProtection="1"/>
    <xf numFmtId="0" fontId="5" fillId="10" borderId="12" xfId="0" applyFont="1" applyFill="1" applyBorder="1" applyProtection="1"/>
    <xf numFmtId="0" fontId="0" fillId="10" borderId="11" xfId="0" applyFill="1" applyBorder="1" applyAlignment="1" applyProtection="1">
      <alignment horizontal="left" wrapText="1"/>
    </xf>
    <xf numFmtId="0" fontId="0" fillId="10" borderId="11" xfId="0" applyFill="1" applyBorder="1" applyProtection="1"/>
    <xf numFmtId="0" fontId="0" fillId="10" borderId="2" xfId="0" applyFill="1" applyBorder="1" applyProtection="1"/>
    <xf numFmtId="0" fontId="5" fillId="10" borderId="10" xfId="0" applyFont="1" applyFill="1" applyBorder="1" applyProtection="1"/>
    <xf numFmtId="0" fontId="0" fillId="10" borderId="10" xfId="0" applyFill="1" applyBorder="1" applyProtection="1"/>
    <xf numFmtId="0" fontId="0" fillId="10" borderId="7" xfId="0" applyFill="1" applyBorder="1" applyProtection="1"/>
    <xf numFmtId="0" fontId="0" fillId="10" borderId="0" xfId="0" applyFill="1" applyBorder="1" applyProtection="1"/>
    <xf numFmtId="0" fontId="0" fillId="10" borderId="13" xfId="0" applyFill="1" applyBorder="1" applyAlignment="1" applyProtection="1">
      <alignment wrapText="1"/>
    </xf>
    <xf numFmtId="0" fontId="6" fillId="10" borderId="11" xfId="0" applyFont="1" applyFill="1" applyBorder="1" applyProtection="1"/>
    <xf numFmtId="0" fontId="6" fillId="10" borderId="2" xfId="0" applyFont="1" applyFill="1" applyBorder="1" applyProtection="1"/>
    <xf numFmtId="177" fontId="0" fillId="5" borderId="0" xfId="0" applyNumberFormat="1" applyFill="1" applyBorder="1" applyProtection="1"/>
    <xf numFmtId="177" fontId="0" fillId="5" borderId="3" xfId="0" applyNumberFormat="1" applyFill="1" applyBorder="1" applyProtection="1"/>
    <xf numFmtId="0" fontId="0" fillId="5" borderId="7" xfId="0" applyFill="1" applyBorder="1" applyProtection="1"/>
    <xf numFmtId="177" fontId="0" fillId="5" borderId="5" xfId="0" applyNumberFormat="1" applyFill="1" applyBorder="1" applyProtection="1"/>
    <xf numFmtId="177" fontId="0" fillId="5" borderId="4" xfId="0" applyNumberFormat="1" applyFill="1" applyBorder="1" applyProtection="1"/>
    <xf numFmtId="0" fontId="0" fillId="5" borderId="3" xfId="0" applyFill="1" applyBorder="1" applyProtection="1"/>
    <xf numFmtId="1" fontId="0" fillId="5" borderId="0" xfId="0" applyNumberFormat="1" applyFill="1" applyBorder="1" applyProtection="1"/>
    <xf numFmtId="1" fontId="0" fillId="5" borderId="3" xfId="0" applyNumberFormat="1" applyFill="1" applyBorder="1" applyProtection="1"/>
    <xf numFmtId="179" fontId="0" fillId="5" borderId="0" xfId="0" applyNumberFormat="1" applyFill="1" applyBorder="1" applyProtection="1"/>
    <xf numFmtId="179" fontId="0" fillId="5" borderId="3" xfId="0" applyNumberFormat="1" applyFill="1" applyBorder="1" applyProtection="1"/>
    <xf numFmtId="0" fontId="9" fillId="10" borderId="0" xfId="0" applyFont="1" applyFill="1" applyProtection="1"/>
    <xf numFmtId="0" fontId="0" fillId="10" borderId="14" xfId="0" applyFill="1" applyBorder="1" applyProtection="1"/>
    <xf numFmtId="0" fontId="0" fillId="10" borderId="15" xfId="0" applyFill="1" applyBorder="1" applyProtection="1"/>
    <xf numFmtId="0" fontId="0" fillId="5" borderId="16" xfId="0" applyFill="1" applyBorder="1" applyAlignment="1" applyProtection="1">
      <alignment wrapText="1"/>
    </xf>
    <xf numFmtId="0" fontId="0" fillId="5" borderId="16" xfId="0" applyFill="1" applyBorder="1" applyProtection="1"/>
    <xf numFmtId="0" fontId="0" fillId="10" borderId="17" xfId="0" applyFill="1" applyBorder="1" applyProtection="1"/>
    <xf numFmtId="0" fontId="0" fillId="5" borderId="18" xfId="0" applyFill="1" applyBorder="1" applyProtection="1"/>
    <xf numFmtId="0" fontId="0" fillId="5" borderId="19" xfId="0" applyFill="1" applyBorder="1" applyProtection="1"/>
    <xf numFmtId="0" fontId="0" fillId="5" borderId="20" xfId="0" applyFill="1" applyBorder="1" applyProtection="1"/>
    <xf numFmtId="179" fontId="0" fillId="5" borderId="21" xfId="0" applyNumberFormat="1" applyFill="1" applyBorder="1" applyProtection="1"/>
    <xf numFmtId="179" fontId="0" fillId="5" borderId="16" xfId="0" applyNumberFormat="1" applyFill="1" applyBorder="1" applyProtection="1"/>
    <xf numFmtId="0" fontId="0" fillId="10" borderId="14" xfId="0" applyFill="1" applyBorder="1" applyAlignment="1" applyProtection="1">
      <alignment horizontal="right"/>
    </xf>
    <xf numFmtId="179" fontId="0" fillId="5" borderId="22" xfId="0" applyNumberFormat="1" applyFill="1" applyBorder="1" applyProtection="1"/>
    <xf numFmtId="179" fontId="0" fillId="5" borderId="23" xfId="0" applyNumberFormat="1" applyFill="1" applyBorder="1" applyProtection="1"/>
    <xf numFmtId="179" fontId="0" fillId="5" borderId="24" xfId="0" applyNumberFormat="1" applyFill="1" applyBorder="1" applyProtection="1"/>
    <xf numFmtId="0" fontId="0" fillId="10" borderId="0" xfId="0" applyFill="1" applyProtection="1"/>
    <xf numFmtId="0" fontId="9" fillId="10" borderId="22" xfId="0" applyFont="1" applyFill="1" applyBorder="1" applyProtection="1"/>
    <xf numFmtId="0" fontId="0" fillId="10" borderId="23" xfId="0" applyFill="1" applyBorder="1" applyProtection="1"/>
    <xf numFmtId="0" fontId="0" fillId="10" borderId="24" xfId="0" applyFill="1" applyBorder="1" applyProtection="1"/>
    <xf numFmtId="0" fontId="9" fillId="10" borderId="25" xfId="0" applyFont="1" applyFill="1" applyBorder="1" applyProtection="1"/>
    <xf numFmtId="0" fontId="9" fillId="10" borderId="26" xfId="0" applyFont="1" applyFill="1" applyBorder="1" applyProtection="1"/>
    <xf numFmtId="0" fontId="0" fillId="5" borderId="27" xfId="0" applyFill="1" applyBorder="1" applyProtection="1"/>
    <xf numFmtId="0" fontId="0" fillId="5" borderId="26" xfId="0" applyFill="1" applyBorder="1" applyProtection="1"/>
    <xf numFmtId="179" fontId="0" fillId="5" borderId="28" xfId="0" applyNumberFormat="1" applyFill="1" applyBorder="1" applyAlignment="1" applyProtection="1">
      <alignment horizontal="center"/>
    </xf>
    <xf numFmtId="179" fontId="0" fillId="5" borderId="25" xfId="0" applyNumberFormat="1" applyFill="1" applyBorder="1" applyProtection="1"/>
    <xf numFmtId="179" fontId="0" fillId="5" borderId="26" xfId="0" applyNumberFormat="1" applyFill="1" applyBorder="1" applyProtection="1"/>
    <xf numFmtId="0" fontId="0" fillId="5" borderId="15" xfId="0" applyFill="1" applyBorder="1" applyProtection="1"/>
    <xf numFmtId="179" fontId="0" fillId="5" borderId="21" xfId="0" applyNumberFormat="1" applyFill="1" applyBorder="1" applyAlignment="1" applyProtection="1">
      <alignment horizontal="center"/>
    </xf>
    <xf numFmtId="0" fontId="0" fillId="5" borderId="19" xfId="0" applyFill="1" applyBorder="1" applyAlignment="1" applyProtection="1">
      <alignment wrapText="1"/>
    </xf>
    <xf numFmtId="179" fontId="0" fillId="5" borderId="18" xfId="0" applyNumberFormat="1" applyFill="1" applyBorder="1" applyAlignment="1" applyProtection="1">
      <alignment horizontal="center"/>
    </xf>
    <xf numFmtId="179" fontId="0" fillId="5" borderId="19" xfId="0" applyNumberFormat="1" applyFill="1" applyBorder="1" applyProtection="1"/>
    <xf numFmtId="179" fontId="0" fillId="5" borderId="20" xfId="0" applyNumberFormat="1" applyFill="1" applyBorder="1" applyProtection="1"/>
    <xf numFmtId="179" fontId="0" fillId="5" borderId="0" xfId="0" applyNumberFormat="1" applyFill="1" applyBorder="1" applyAlignment="1" applyProtection="1">
      <alignment horizontal="center"/>
    </xf>
    <xf numFmtId="0" fontId="0" fillId="5" borderId="17" xfId="0" applyFill="1" applyBorder="1" applyProtection="1"/>
    <xf numFmtId="0" fontId="13" fillId="10" borderId="28" xfId="0" applyFont="1" applyFill="1" applyBorder="1" applyProtection="1"/>
    <xf numFmtId="0" fontId="6" fillId="5" borderId="28" xfId="0" applyFont="1" applyFill="1" applyBorder="1" applyProtection="1"/>
    <xf numFmtId="0" fontId="6" fillId="5" borderId="18" xfId="0" applyFont="1" applyFill="1" applyBorder="1" applyProtection="1"/>
    <xf numFmtId="0" fontId="0" fillId="0" borderId="0" xfId="0" applyProtection="1"/>
    <xf numFmtId="0" fontId="13" fillId="10" borderId="27" xfId="0" applyFont="1" applyFill="1" applyBorder="1" applyProtection="1"/>
    <xf numFmtId="0" fontId="6" fillId="5" borderId="27" xfId="0" applyFont="1" applyFill="1" applyBorder="1" applyProtection="1"/>
    <xf numFmtId="0" fontId="6" fillId="5" borderId="17" xfId="0" applyFont="1" applyFill="1" applyBorder="1" applyProtection="1"/>
    <xf numFmtId="0" fontId="6" fillId="0" borderId="0" xfId="0" applyFont="1" applyFill="1" applyBorder="1" applyProtection="1">
      <protection locked="0"/>
    </xf>
    <xf numFmtId="0" fontId="6" fillId="10" borderId="0" xfId="0" applyFont="1" applyFill="1" applyProtection="1">
      <protection locked="0"/>
    </xf>
    <xf numFmtId="172" fontId="0" fillId="11" borderId="6" xfId="0" applyNumberFormat="1" applyFill="1" applyBorder="1" applyProtection="1">
      <protection locked="0"/>
    </xf>
    <xf numFmtId="172" fontId="0" fillId="11" borderId="29" xfId="0" applyNumberFormat="1" applyFill="1" applyBorder="1" applyProtection="1">
      <protection locked="0"/>
    </xf>
    <xf numFmtId="172" fontId="0" fillId="0" borderId="29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6" fillId="10" borderId="0" xfId="0" applyFont="1" applyFill="1" applyAlignment="1" applyProtection="1"/>
    <xf numFmtId="0" fontId="6" fillId="10" borderId="8" xfId="0" applyFont="1" applyFill="1" applyBorder="1" applyAlignment="1" applyProtection="1"/>
    <xf numFmtId="0" fontId="0" fillId="10" borderId="5" xfId="0" applyFont="1" applyFill="1" applyBorder="1" applyAlignment="1" applyProtection="1">
      <alignment wrapText="1"/>
    </xf>
    <xf numFmtId="0" fontId="6" fillId="10" borderId="5" xfId="0" applyFont="1" applyFill="1" applyBorder="1" applyAlignment="1" applyProtection="1">
      <alignment horizontal="left" wrapText="1"/>
    </xf>
    <xf numFmtId="0" fontId="6" fillId="10" borderId="30" xfId="0" applyFont="1" applyFill="1" applyBorder="1" applyProtection="1"/>
    <xf numFmtId="0" fontId="6" fillId="10" borderId="5" xfId="0" applyFont="1" applyFill="1" applyBorder="1" applyAlignment="1" applyProtection="1">
      <alignment horizontal="center" wrapText="1"/>
    </xf>
    <xf numFmtId="0" fontId="6" fillId="10" borderId="30" xfId="0" applyFont="1" applyFill="1" applyBorder="1" applyAlignment="1" applyProtection="1">
      <alignment horizontal="center" wrapText="1"/>
    </xf>
    <xf numFmtId="0" fontId="6" fillId="10" borderId="4" xfId="0" applyFont="1" applyFill="1" applyBorder="1" applyAlignment="1" applyProtection="1">
      <alignment wrapText="1"/>
    </xf>
    <xf numFmtId="0" fontId="6" fillId="10" borderId="7" xfId="0" applyFont="1" applyFill="1" applyBorder="1" applyAlignment="1" applyProtection="1">
      <alignment horizontal="center" wrapText="1"/>
    </xf>
    <xf numFmtId="0" fontId="6" fillId="10" borderId="6" xfId="0" applyFont="1" applyFill="1" applyBorder="1" applyAlignment="1" applyProtection="1">
      <alignment horizontal="center" wrapText="1"/>
    </xf>
    <xf numFmtId="172" fontId="6" fillId="10" borderId="29" xfId="0" applyNumberFormat="1" applyFont="1" applyFill="1" applyBorder="1" applyProtection="1"/>
    <xf numFmtId="172" fontId="4" fillId="2" borderId="31" xfId="0" applyNumberFormat="1" applyFont="1" applyFill="1" applyBorder="1" applyProtection="1"/>
    <xf numFmtId="0" fontId="5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5" fillId="10" borderId="0" xfId="0" applyFont="1" applyFill="1" applyBorder="1" applyProtection="1"/>
    <xf numFmtId="0" fontId="6" fillId="10" borderId="0" xfId="0" applyFont="1" applyFill="1" applyProtection="1"/>
    <xf numFmtId="0" fontId="6" fillId="10" borderId="1" xfId="0" applyFont="1" applyFill="1" applyBorder="1" applyProtection="1"/>
    <xf numFmtId="0" fontId="6" fillId="10" borderId="5" xfId="0" applyFont="1" applyFill="1" applyBorder="1" applyProtection="1"/>
    <xf numFmtId="0" fontId="6" fillId="10" borderId="32" xfId="0" applyFont="1" applyFill="1" applyBorder="1" applyProtection="1"/>
    <xf numFmtId="173" fontId="1" fillId="0" borderId="0" xfId="0" applyNumberFormat="1" applyFont="1" applyProtection="1">
      <protection locked="0"/>
    </xf>
    <xf numFmtId="0" fontId="0" fillId="10" borderId="6" xfId="0" applyFill="1" applyBorder="1" applyProtection="1"/>
    <xf numFmtId="0" fontId="2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 wrapText="1"/>
    </xf>
    <xf numFmtId="0" fontId="1" fillId="0" borderId="0" xfId="0" applyFont="1" applyBorder="1" applyProtection="1"/>
    <xf numFmtId="1" fontId="1" fillId="0" borderId="0" xfId="0" applyNumberFormat="1" applyFont="1" applyBorder="1" applyProtection="1"/>
    <xf numFmtId="172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177" fontId="1" fillId="0" borderId="0" xfId="0" applyNumberFormat="1" applyFont="1" applyBorder="1" applyProtection="1"/>
    <xf numFmtId="172" fontId="1" fillId="0" borderId="0" xfId="42" applyNumberFormat="1" applyFont="1" applyBorder="1" applyAlignment="1" applyProtection="1">
      <alignment horizontal="right"/>
    </xf>
    <xf numFmtId="172" fontId="1" fillId="0" borderId="0" xfId="42" applyNumberFormat="1" applyFont="1" applyBorder="1" applyProtection="1"/>
    <xf numFmtId="174" fontId="1" fillId="0" borderId="0" xfId="42" applyNumberFormat="1" applyFont="1" applyBorder="1" applyProtection="1"/>
    <xf numFmtId="0" fontId="0" fillId="0" borderId="0" xfId="0" applyBorder="1" applyProtection="1"/>
    <xf numFmtId="0" fontId="1" fillId="0" borderId="33" xfId="0" applyFont="1" applyBorder="1" applyProtection="1"/>
    <xf numFmtId="172" fontId="1" fillId="0" borderId="34" xfId="0" applyNumberFormat="1" applyFont="1" applyBorder="1" applyProtection="1"/>
    <xf numFmtId="0" fontId="1" fillId="0" borderId="35" xfId="0" applyFont="1" applyBorder="1" applyProtection="1"/>
    <xf numFmtId="173" fontId="1" fillId="0" borderId="36" xfId="0" applyNumberFormat="1" applyFont="1" applyBorder="1" applyProtection="1"/>
    <xf numFmtId="0" fontId="2" fillId="2" borderId="37" xfId="0" applyFont="1" applyFill="1" applyBorder="1" applyProtection="1"/>
    <xf numFmtId="172" fontId="2" fillId="2" borderId="38" xfId="0" applyNumberFormat="1" applyFont="1" applyFill="1" applyBorder="1" applyProtection="1"/>
    <xf numFmtId="0" fontId="1" fillId="0" borderId="39" xfId="0" applyFont="1" applyBorder="1" applyProtection="1"/>
    <xf numFmtId="172" fontId="1" fillId="0" borderId="40" xfId="0" applyNumberFormat="1" applyFont="1" applyBorder="1" applyProtection="1"/>
    <xf numFmtId="0" fontId="1" fillId="0" borderId="41" xfId="0" applyFont="1" applyBorder="1" applyProtection="1"/>
    <xf numFmtId="172" fontId="1" fillId="0" borderId="42" xfId="0" applyNumberFormat="1" applyFont="1" applyBorder="1" applyProtection="1"/>
    <xf numFmtId="0" fontId="2" fillId="2" borderId="43" xfId="0" applyFont="1" applyFill="1" applyBorder="1" applyProtection="1"/>
    <xf numFmtId="172" fontId="2" fillId="2" borderId="44" xfId="0" applyNumberFormat="1" applyFont="1" applyFill="1" applyBorder="1" applyProtection="1"/>
    <xf numFmtId="172" fontId="0" fillId="0" borderId="0" xfId="0" applyNumberFormat="1" applyBorder="1" applyProtection="1"/>
    <xf numFmtId="0" fontId="1" fillId="0" borderId="45" xfId="0" applyFont="1" applyBorder="1" applyProtection="1"/>
    <xf numFmtId="172" fontId="1" fillId="0" borderId="45" xfId="0" applyNumberFormat="1" applyFont="1" applyBorder="1" applyProtection="1"/>
    <xf numFmtId="173" fontId="1" fillId="0" borderId="45" xfId="0" applyNumberFormat="1" applyFont="1" applyBorder="1" applyProtection="1"/>
    <xf numFmtId="0" fontId="2" fillId="2" borderId="45" xfId="0" applyFont="1" applyFill="1" applyBorder="1" applyProtection="1"/>
    <xf numFmtId="172" fontId="2" fillId="2" borderId="45" xfId="0" applyNumberFormat="1" applyFont="1" applyFill="1" applyBorder="1" applyProtection="1"/>
    <xf numFmtId="0" fontId="9" fillId="10" borderId="46" xfId="0" applyFont="1" applyFill="1" applyBorder="1" applyProtection="1"/>
    <xf numFmtId="0" fontId="9" fillId="10" borderId="29" xfId="0" applyFont="1" applyFill="1" applyBorder="1" applyProtection="1"/>
    <xf numFmtId="0" fontId="0" fillId="5" borderId="46" xfId="0" applyFill="1" applyBorder="1" applyProtection="1"/>
    <xf numFmtId="0" fontId="0" fillId="5" borderId="29" xfId="0" applyFill="1" applyBorder="1" applyProtection="1"/>
    <xf numFmtId="0" fontId="9" fillId="10" borderId="47" xfId="0" applyFont="1" applyFill="1" applyBorder="1" applyProtection="1"/>
    <xf numFmtId="0" fontId="0" fillId="5" borderId="47" xfId="0" applyFill="1" applyBorder="1" applyProtection="1"/>
    <xf numFmtId="0" fontId="0" fillId="5" borderId="12" xfId="0" applyFill="1" applyBorder="1" applyProtection="1"/>
    <xf numFmtId="0" fontId="9" fillId="10" borderId="6" xfId="0" applyFont="1" applyFill="1" applyBorder="1" applyProtection="1"/>
    <xf numFmtId="0" fontId="0" fillId="5" borderId="6" xfId="0" applyFill="1" applyBorder="1" applyProtection="1"/>
    <xf numFmtId="0" fontId="9" fillId="10" borderId="10" xfId="0" applyFont="1" applyFill="1" applyBorder="1" applyProtection="1"/>
    <xf numFmtId="0" fontId="9" fillId="10" borderId="7" xfId="0" applyFont="1" applyFill="1" applyBorder="1" applyProtection="1"/>
    <xf numFmtId="0" fontId="9" fillId="10" borderId="48" xfId="0" applyFont="1" applyFill="1" applyBorder="1" applyProtection="1"/>
    <xf numFmtId="0" fontId="13" fillId="10" borderId="49" xfId="0" applyFont="1" applyFill="1" applyBorder="1" applyProtection="1"/>
    <xf numFmtId="177" fontId="0" fillId="7" borderId="0" xfId="0" applyNumberFormat="1" applyFill="1" applyProtection="1">
      <protection locked="0"/>
    </xf>
    <xf numFmtId="2" fontId="0" fillId="7" borderId="3" xfId="0" applyNumberFormat="1" applyFill="1" applyBorder="1" applyProtection="1">
      <protection locked="0"/>
    </xf>
    <xf numFmtId="0" fontId="0" fillId="5" borderId="28" xfId="0" applyFill="1" applyBorder="1" applyAlignment="1" applyProtection="1">
      <alignment horizontal="center"/>
    </xf>
    <xf numFmtId="0" fontId="0" fillId="5" borderId="25" xfId="0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22" xfId="0" applyFill="1" applyBorder="1" applyAlignment="1" applyProtection="1">
      <alignment horizontal="center"/>
    </xf>
    <xf numFmtId="0" fontId="0" fillId="5" borderId="23" xfId="0" applyFill="1" applyBorder="1" applyAlignment="1" applyProtection="1">
      <alignment horizontal="center"/>
    </xf>
    <xf numFmtId="0" fontId="0" fillId="5" borderId="24" xfId="0" applyFill="1" applyBorder="1" applyAlignment="1" applyProtection="1">
      <alignment horizontal="center"/>
    </xf>
    <xf numFmtId="0" fontId="9" fillId="5" borderId="28" xfId="0" applyFont="1" applyFill="1" applyBorder="1" applyAlignment="1" applyProtection="1">
      <alignment horizontal="center"/>
    </xf>
    <xf numFmtId="0" fontId="9" fillId="5" borderId="21" xfId="0" applyFont="1" applyFill="1" applyBorder="1" applyAlignment="1" applyProtection="1">
      <alignment horizontal="center"/>
    </xf>
    <xf numFmtId="0" fontId="9" fillId="5" borderId="18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5" fillId="10" borderId="13" xfId="0" applyFont="1" applyFill="1" applyBorder="1" applyAlignment="1" applyProtection="1">
      <alignment horizontal="left"/>
    </xf>
    <xf numFmtId="0" fontId="5" fillId="10" borderId="2" xfId="0" applyFont="1" applyFill="1" applyBorder="1" applyAlignment="1" applyProtection="1">
      <alignment horizontal="left"/>
    </xf>
    <xf numFmtId="0" fontId="6" fillId="10" borderId="13" xfId="0" applyFont="1" applyFill="1" applyBorder="1" applyAlignment="1" applyProtection="1">
      <alignment horizontal="center"/>
    </xf>
    <xf numFmtId="0" fontId="6" fillId="10" borderId="2" xfId="0" applyFont="1" applyFill="1" applyBorder="1" applyAlignment="1" applyProtection="1">
      <alignment horizontal="center"/>
    </xf>
    <xf numFmtId="0" fontId="5" fillId="10" borderId="0" xfId="0" applyFont="1" applyFill="1" applyBorder="1" applyAlignment="1" applyProtection="1">
      <alignment horizontal="center"/>
    </xf>
    <xf numFmtId="0" fontId="5" fillId="10" borderId="8" xfId="0" applyFont="1" applyFill="1" applyBorder="1" applyAlignment="1" applyProtection="1">
      <alignment horizontal="center"/>
    </xf>
    <xf numFmtId="0" fontId="11" fillId="10" borderId="0" xfId="0" applyFont="1" applyFill="1" applyBorder="1" applyAlignment="1" applyProtection="1">
      <alignment horizontal="center" vertical="center" wrapText="1"/>
    </xf>
    <xf numFmtId="0" fontId="11" fillId="10" borderId="3" xfId="0" applyFont="1" applyFill="1" applyBorder="1" applyAlignment="1" applyProtection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2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rocent 2" xfId="39"/>
    <cellStyle name="Title" xfId="40" builtinId="15" customBuiltin="1"/>
    <cellStyle name="Total" xfId="41" builtinId="25" customBuiltin="1"/>
    <cellStyle name="Valuta 2" xfId="43"/>
    <cellStyle name="Warning Text" xfId="44" builtinId="11" customBuiltin="1"/>
  </cellStyles>
  <dxfs count="73"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fgColor theme="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BB375"/>
  <sheetViews>
    <sheetView zoomScale="85" zoomScaleNormal="85" workbookViewId="0">
      <pane xSplit="1" topLeftCell="B1" activePane="topRight" state="frozen"/>
      <selection pane="topRight" activeCell="A164" sqref="A164"/>
    </sheetView>
  </sheetViews>
  <sheetFormatPr defaultRowHeight="15"/>
  <cols>
    <col min="1" max="1" width="46" style="54" bestFit="1" customWidth="1"/>
    <col min="2" max="2" width="10.7109375" style="54" customWidth="1"/>
    <col min="3" max="3" width="13.140625" style="54" customWidth="1"/>
    <col min="4" max="54" width="10.7109375" style="54" customWidth="1"/>
    <col min="55" max="16384" width="9.140625" style="54"/>
  </cols>
  <sheetData>
    <row r="1" spans="1:54" ht="15.75">
      <c r="A1" s="72" t="s">
        <v>74</v>
      </c>
      <c r="D1" s="212" t="s">
        <v>52</v>
      </c>
      <c r="E1" s="213"/>
    </row>
    <row r="2" spans="1:54">
      <c r="A2" s="73" t="s">
        <v>79</v>
      </c>
      <c r="B2" s="14">
        <v>0.05</v>
      </c>
      <c r="D2" s="73">
        <v>2000</v>
      </c>
      <c r="E2" s="75">
        <v>2001</v>
      </c>
      <c r="F2" s="70">
        <v>2002</v>
      </c>
      <c r="G2" s="70">
        <v>2003</v>
      </c>
      <c r="H2" s="70">
        <v>2004</v>
      </c>
      <c r="I2" s="70">
        <v>2005</v>
      </c>
      <c r="J2" s="70">
        <v>2006</v>
      </c>
      <c r="K2" s="70">
        <v>2007</v>
      </c>
      <c r="L2" s="70">
        <v>2008</v>
      </c>
      <c r="M2" s="70">
        <v>2009</v>
      </c>
      <c r="N2" s="70">
        <v>2010</v>
      </c>
      <c r="O2" s="70">
        <v>2011</v>
      </c>
      <c r="P2" s="70">
        <v>2012</v>
      </c>
      <c r="Q2" s="70">
        <v>2013</v>
      </c>
      <c r="R2" s="70">
        <v>2014</v>
      </c>
      <c r="S2" s="70">
        <v>2015</v>
      </c>
      <c r="T2" s="70">
        <v>2016</v>
      </c>
      <c r="U2" s="70">
        <v>2017</v>
      </c>
      <c r="V2" s="70">
        <v>2018</v>
      </c>
      <c r="W2" s="70">
        <v>2019</v>
      </c>
      <c r="X2" s="71">
        <v>2020</v>
      </c>
    </row>
    <row r="3" spans="1:54">
      <c r="A3" s="73" t="s">
        <v>80</v>
      </c>
      <c r="B3" s="15">
        <v>0.04</v>
      </c>
      <c r="D3" s="31">
        <v>100</v>
      </c>
      <c r="E3" s="30">
        <v>102.4</v>
      </c>
      <c r="F3" s="30">
        <v>104.8</v>
      </c>
      <c r="G3" s="30">
        <v>106.9</v>
      </c>
      <c r="H3" s="30">
        <v>108.7</v>
      </c>
      <c r="I3" s="30">
        <v>111</v>
      </c>
      <c r="J3" s="30">
        <v>113.5</v>
      </c>
      <c r="K3" s="30">
        <v>115.1</v>
      </c>
      <c r="L3" s="30">
        <v>120.2</v>
      </c>
      <c r="M3" s="30">
        <v>122.3</v>
      </c>
      <c r="N3" s="30">
        <v>124.5</v>
      </c>
      <c r="O3" s="51">
        <f>(125.2+126.9+127.7)/3</f>
        <v>126.60000000000001</v>
      </c>
      <c r="P3" s="22" t="s">
        <v>55</v>
      </c>
      <c r="Q3" s="22" t="s">
        <v>55</v>
      </c>
      <c r="R3" s="22" t="s">
        <v>55</v>
      </c>
      <c r="S3" s="22" t="s">
        <v>55</v>
      </c>
      <c r="T3" s="22" t="s">
        <v>55</v>
      </c>
      <c r="U3" s="22" t="s">
        <v>55</v>
      </c>
      <c r="V3" s="22" t="s">
        <v>55</v>
      </c>
      <c r="W3" s="22" t="s">
        <v>55</v>
      </c>
      <c r="X3" s="23" t="s">
        <v>55</v>
      </c>
    </row>
    <row r="4" spans="1:54">
      <c r="A4" s="73" t="s">
        <v>81</v>
      </c>
      <c r="B4" s="16">
        <v>10</v>
      </c>
    </row>
    <row r="5" spans="1:54">
      <c r="A5" s="73" t="s">
        <v>64</v>
      </c>
      <c r="B5" s="16">
        <v>2011</v>
      </c>
    </row>
    <row r="6" spans="1:54">
      <c r="A6" s="73" t="s">
        <v>50</v>
      </c>
      <c r="B6" s="16">
        <v>1.17</v>
      </c>
    </row>
    <row r="7" spans="1:54">
      <c r="A7" s="74" t="s">
        <v>51</v>
      </c>
      <c r="B7" s="17" t="s">
        <v>59</v>
      </c>
    </row>
    <row r="8" spans="1:54">
      <c r="A8" s="45"/>
      <c r="B8" s="45"/>
      <c r="C8" s="45"/>
      <c r="D8" s="45"/>
    </row>
    <row r="9" spans="1:54" ht="15.75">
      <c r="A9" s="68" t="s">
        <v>25</v>
      </c>
      <c r="B9" s="55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</row>
    <row r="10" spans="1:54" ht="46.5" customHeight="1">
      <c r="A10" s="65" t="s">
        <v>61</v>
      </c>
      <c r="B10" s="66" t="s">
        <v>56</v>
      </c>
      <c r="C10" s="69" t="s">
        <v>62</v>
      </c>
      <c r="D10" s="66" t="s">
        <v>63</v>
      </c>
      <c r="E10" s="70">
        <v>2011</v>
      </c>
      <c r="F10" s="70">
        <v>2012</v>
      </c>
      <c r="G10" s="70">
        <v>2013</v>
      </c>
      <c r="H10" s="70">
        <v>2014</v>
      </c>
      <c r="I10" s="70">
        <v>2015</v>
      </c>
      <c r="J10" s="70">
        <v>2016</v>
      </c>
      <c r="K10" s="70">
        <v>2017</v>
      </c>
      <c r="L10" s="70">
        <v>2018</v>
      </c>
      <c r="M10" s="70">
        <v>2019</v>
      </c>
      <c r="N10" s="70">
        <v>2020</v>
      </c>
      <c r="O10" s="70">
        <v>2021</v>
      </c>
      <c r="P10" s="70">
        <v>2022</v>
      </c>
      <c r="Q10" s="70">
        <v>2023</v>
      </c>
      <c r="R10" s="70">
        <v>2024</v>
      </c>
      <c r="S10" s="70">
        <v>2025</v>
      </c>
      <c r="T10" s="70">
        <v>2026</v>
      </c>
      <c r="U10" s="70">
        <v>2027</v>
      </c>
      <c r="V10" s="70">
        <v>2028</v>
      </c>
      <c r="W10" s="70">
        <v>2029</v>
      </c>
      <c r="X10" s="70">
        <v>2030</v>
      </c>
      <c r="Y10" s="70">
        <v>2031</v>
      </c>
      <c r="Z10" s="70">
        <v>2032</v>
      </c>
      <c r="AA10" s="70">
        <v>2033</v>
      </c>
      <c r="AB10" s="70">
        <v>2034</v>
      </c>
      <c r="AC10" s="70">
        <v>2035</v>
      </c>
      <c r="AD10" s="70">
        <v>2036</v>
      </c>
      <c r="AE10" s="70">
        <v>2037</v>
      </c>
      <c r="AF10" s="70">
        <v>2038</v>
      </c>
      <c r="AG10" s="70">
        <v>2039</v>
      </c>
      <c r="AH10" s="70">
        <v>2040</v>
      </c>
      <c r="AI10" s="70">
        <v>2041</v>
      </c>
      <c r="AJ10" s="70">
        <v>2042</v>
      </c>
      <c r="AK10" s="70">
        <v>2043</v>
      </c>
      <c r="AL10" s="70">
        <v>2044</v>
      </c>
      <c r="AM10" s="70">
        <v>2045</v>
      </c>
      <c r="AN10" s="70">
        <v>2046</v>
      </c>
      <c r="AO10" s="70">
        <v>2047</v>
      </c>
      <c r="AP10" s="70">
        <v>2048</v>
      </c>
      <c r="AQ10" s="70">
        <v>2049</v>
      </c>
      <c r="AR10" s="70">
        <v>2050</v>
      </c>
      <c r="AS10" s="70">
        <v>2051</v>
      </c>
      <c r="AT10" s="70">
        <v>2052</v>
      </c>
      <c r="AU10" s="70">
        <v>2053</v>
      </c>
      <c r="AV10" s="70">
        <v>2054</v>
      </c>
      <c r="AW10" s="70">
        <v>2055</v>
      </c>
      <c r="AX10" s="70">
        <v>2056</v>
      </c>
      <c r="AY10" s="70">
        <v>2057</v>
      </c>
      <c r="AZ10" s="70">
        <v>2058</v>
      </c>
      <c r="BA10" s="70">
        <v>2059</v>
      </c>
      <c r="BB10" s="71">
        <v>2060</v>
      </c>
    </row>
    <row r="11" spans="1:54">
      <c r="A11" s="67" t="str">
        <f ca="1">IF(Input!A3="","",Input!A3)</f>
        <v>Fremstillingsomkostninger</v>
      </c>
      <c r="B11" s="42" t="str">
        <f ca="1">IF(Input!D3="","",Input!D3)</f>
        <v>kr.</v>
      </c>
      <c r="C11" s="26">
        <v>2011</v>
      </c>
      <c r="D11" s="52" t="s">
        <v>58</v>
      </c>
      <c r="E11" s="52">
        <v>1</v>
      </c>
      <c r="F11" s="52">
        <v>1</v>
      </c>
      <c r="G11" s="52">
        <v>1</v>
      </c>
      <c r="H11" s="52">
        <v>1</v>
      </c>
      <c r="I11" s="52">
        <v>1</v>
      </c>
      <c r="J11" s="52">
        <v>1</v>
      </c>
      <c r="K11" s="52">
        <v>1</v>
      </c>
      <c r="L11" s="52">
        <v>1</v>
      </c>
      <c r="M11" s="52">
        <v>1</v>
      </c>
      <c r="N11" s="52">
        <v>1</v>
      </c>
      <c r="O11" s="52">
        <v>1</v>
      </c>
      <c r="P11" s="52">
        <v>1</v>
      </c>
      <c r="Q11" s="52">
        <v>1</v>
      </c>
      <c r="R11" s="52">
        <v>1</v>
      </c>
      <c r="S11" s="52">
        <v>1</v>
      </c>
      <c r="T11" s="52">
        <v>1</v>
      </c>
      <c r="U11" s="52">
        <v>1</v>
      </c>
      <c r="V11" s="52">
        <v>1</v>
      </c>
      <c r="W11" s="52">
        <v>1</v>
      </c>
      <c r="X11" s="52">
        <v>1</v>
      </c>
      <c r="Y11" s="52">
        <v>1</v>
      </c>
      <c r="Z11" s="52">
        <v>1</v>
      </c>
      <c r="AA11" s="52">
        <v>1</v>
      </c>
      <c r="AB11" s="52">
        <v>1</v>
      </c>
      <c r="AC11" s="52">
        <v>1</v>
      </c>
      <c r="AD11" s="52">
        <v>1</v>
      </c>
      <c r="AE11" s="52">
        <v>1</v>
      </c>
      <c r="AF11" s="52">
        <v>1</v>
      </c>
      <c r="AG11" s="52">
        <v>1</v>
      </c>
      <c r="AH11" s="52">
        <v>1</v>
      </c>
      <c r="AI11" s="52">
        <v>1</v>
      </c>
      <c r="AJ11" s="52">
        <v>1</v>
      </c>
      <c r="AK11" s="52">
        <v>1</v>
      </c>
      <c r="AL11" s="52">
        <v>1</v>
      </c>
      <c r="AM11" s="52">
        <v>1</v>
      </c>
      <c r="AN11" s="52">
        <v>1</v>
      </c>
      <c r="AO11" s="52">
        <v>1</v>
      </c>
      <c r="AP11" s="52">
        <v>1</v>
      </c>
      <c r="AQ11" s="52">
        <v>1</v>
      </c>
      <c r="AR11" s="52">
        <v>1</v>
      </c>
      <c r="AS11" s="52">
        <v>1</v>
      </c>
      <c r="AT11" s="52">
        <v>1</v>
      </c>
      <c r="AU11" s="52">
        <v>1</v>
      </c>
      <c r="AV11" s="52">
        <v>1</v>
      </c>
      <c r="AW11" s="52">
        <v>1</v>
      </c>
      <c r="AX11" s="52">
        <v>1</v>
      </c>
      <c r="AY11" s="52">
        <v>1</v>
      </c>
      <c r="AZ11" s="52">
        <v>1</v>
      </c>
      <c r="BA11" s="52">
        <v>1</v>
      </c>
      <c r="BB11" s="18">
        <v>1</v>
      </c>
    </row>
    <row r="12" spans="1:54">
      <c r="A12" s="67" t="str">
        <f ca="1">IF(Input!A4="","",Input!A4)</f>
        <v>Elforbrug (Privat)</v>
      </c>
      <c r="B12" s="42" t="str">
        <f ca="1">IF(Input!D4="","",Input!D4)</f>
        <v>kWh</v>
      </c>
      <c r="C12" s="26">
        <v>2009</v>
      </c>
      <c r="D12" s="52" t="s">
        <v>57</v>
      </c>
      <c r="E12" s="199">
        <v>0.43566059999999995</v>
      </c>
      <c r="F12" s="199">
        <v>0.45770140000000004</v>
      </c>
      <c r="G12" s="199">
        <v>0.48381230000000003</v>
      </c>
      <c r="H12" s="199">
        <v>0.45651520000000001</v>
      </c>
      <c r="I12" s="199">
        <v>0.49330480000000004</v>
      </c>
      <c r="J12" s="199">
        <v>0.48807460000000003</v>
      </c>
      <c r="K12" s="199">
        <v>0.51614679999999991</v>
      </c>
      <c r="L12" s="199">
        <v>0.55094100000000001</v>
      </c>
      <c r="M12" s="199">
        <v>0.54433829999999994</v>
      </c>
      <c r="N12" s="199">
        <v>0.57096800000000003</v>
      </c>
      <c r="O12" s="199">
        <v>0.54581000000000002</v>
      </c>
      <c r="P12" s="199">
        <v>0.58412920000000002</v>
      </c>
      <c r="Q12" s="199">
        <v>0.62565179999999998</v>
      </c>
      <c r="R12" s="199">
        <v>0.54940219999999995</v>
      </c>
      <c r="S12" s="199">
        <v>0.55967040000000001</v>
      </c>
      <c r="T12" s="199">
        <v>0.57238960000000005</v>
      </c>
      <c r="U12" s="199">
        <v>0.61339200000000005</v>
      </c>
      <c r="V12" s="199">
        <v>0.69660699999999998</v>
      </c>
      <c r="W12" s="199">
        <v>0.71123120000000006</v>
      </c>
      <c r="X12" s="199">
        <v>0.72163040000000001</v>
      </c>
      <c r="Y12" s="199">
        <v>0.72163040000000001</v>
      </c>
      <c r="Z12" s="199">
        <v>0.72163040000000001</v>
      </c>
      <c r="AA12" s="199">
        <v>0.72163040000000001</v>
      </c>
      <c r="AB12" s="199">
        <v>0.72163040000000001</v>
      </c>
      <c r="AC12" s="199">
        <v>0.72163040000000001</v>
      </c>
      <c r="AD12" s="199">
        <v>0.72163040000000001</v>
      </c>
      <c r="AE12" s="199">
        <v>0.72163040000000001</v>
      </c>
      <c r="AF12" s="199">
        <v>0.72163040000000001</v>
      </c>
      <c r="AG12" s="199">
        <v>0.72163040000000001</v>
      </c>
      <c r="AH12" s="199">
        <v>0.72163040000000001</v>
      </c>
      <c r="AI12" s="199">
        <v>0.72163040000000001</v>
      </c>
      <c r="AJ12" s="199">
        <v>0.72163040000000001</v>
      </c>
      <c r="AK12" s="199">
        <v>0.72163040000000001</v>
      </c>
      <c r="AL12" s="199">
        <v>0.72163040000000001</v>
      </c>
      <c r="AM12" s="199">
        <v>0.72163040000000001</v>
      </c>
      <c r="AN12" s="199">
        <v>0.72163040000000001</v>
      </c>
      <c r="AO12" s="199">
        <v>0.72163040000000001</v>
      </c>
      <c r="AP12" s="199">
        <v>0.72163040000000001</v>
      </c>
      <c r="AQ12" s="199">
        <v>0.72163040000000001</v>
      </c>
      <c r="AR12" s="199">
        <v>0.72163040000000001</v>
      </c>
      <c r="AS12" s="199">
        <v>0.72163040000000001</v>
      </c>
      <c r="AT12" s="199">
        <v>0.72163040000000001</v>
      </c>
      <c r="AU12" s="199">
        <v>0.72163040000000001</v>
      </c>
      <c r="AV12" s="199">
        <v>0.72163040000000001</v>
      </c>
      <c r="AW12" s="199">
        <v>0.72163040000000001</v>
      </c>
      <c r="AX12" s="199">
        <v>0.72163040000000001</v>
      </c>
      <c r="AY12" s="199">
        <v>0.72163040000000001</v>
      </c>
      <c r="AZ12" s="199">
        <v>0.72163040000000001</v>
      </c>
      <c r="BA12" s="199">
        <v>0.72163040000000001</v>
      </c>
      <c r="BB12" s="199">
        <v>0.72163040000000001</v>
      </c>
    </row>
    <row r="13" spans="1:54">
      <c r="A13" s="67" t="str">
        <f ca="1">IF(Input!A5="","",Input!A5)</f>
        <v>Elforbrug (Virksomhed)</v>
      </c>
      <c r="B13" s="42" t="str">
        <f ca="1">IF(Input!D5="","",Input!D5)</f>
        <v>kWh</v>
      </c>
      <c r="C13" s="26">
        <v>2009</v>
      </c>
      <c r="D13" s="52" t="s">
        <v>57</v>
      </c>
      <c r="E13" s="199">
        <v>0.40466060000000004</v>
      </c>
      <c r="F13" s="199">
        <v>0.42670140000000001</v>
      </c>
      <c r="G13" s="199">
        <v>0.4528123</v>
      </c>
      <c r="H13" s="199">
        <v>0.42451519999999998</v>
      </c>
      <c r="I13" s="199">
        <v>0.46230480000000002</v>
      </c>
      <c r="J13" s="199">
        <v>0.4570746</v>
      </c>
      <c r="K13" s="199">
        <v>0.48514680000000004</v>
      </c>
      <c r="L13" s="199">
        <v>0.51994099999999999</v>
      </c>
      <c r="M13" s="199">
        <v>0.51333829999999991</v>
      </c>
      <c r="N13" s="199">
        <v>0.539968</v>
      </c>
      <c r="O13" s="199">
        <v>0.51480999999999999</v>
      </c>
      <c r="P13" s="199">
        <v>0.55312919999999999</v>
      </c>
      <c r="Q13" s="199">
        <v>0.59465180000000006</v>
      </c>
      <c r="R13" s="199">
        <v>0.51840219999999992</v>
      </c>
      <c r="S13" s="199">
        <v>0.52767039999999998</v>
      </c>
      <c r="T13" s="199">
        <v>0.54138960000000003</v>
      </c>
      <c r="U13" s="199">
        <v>0.58239200000000002</v>
      </c>
      <c r="V13" s="199">
        <v>0.66560699999999995</v>
      </c>
      <c r="W13" s="199">
        <v>0.67923120000000003</v>
      </c>
      <c r="X13" s="199">
        <v>0.69063039999999998</v>
      </c>
      <c r="Y13" s="199">
        <v>0.69063039999999998</v>
      </c>
      <c r="Z13" s="199">
        <v>0.69063039999999998</v>
      </c>
      <c r="AA13" s="199">
        <v>0.69063039999999998</v>
      </c>
      <c r="AB13" s="199">
        <v>0.69063039999999998</v>
      </c>
      <c r="AC13" s="199">
        <v>0.69063039999999998</v>
      </c>
      <c r="AD13" s="199">
        <v>0.69063039999999998</v>
      </c>
      <c r="AE13" s="199">
        <v>0.69063039999999998</v>
      </c>
      <c r="AF13" s="199">
        <v>0.69063039999999998</v>
      </c>
      <c r="AG13" s="199">
        <v>0.69063039999999998</v>
      </c>
      <c r="AH13" s="199">
        <v>0.69063039999999998</v>
      </c>
      <c r="AI13" s="199">
        <v>0.69063039999999998</v>
      </c>
      <c r="AJ13" s="199">
        <v>0.69063039999999998</v>
      </c>
      <c r="AK13" s="199">
        <v>0.69063039999999998</v>
      </c>
      <c r="AL13" s="199">
        <v>0.69063039999999998</v>
      </c>
      <c r="AM13" s="199">
        <v>0.69063039999999998</v>
      </c>
      <c r="AN13" s="199">
        <v>0.69063039999999998</v>
      </c>
      <c r="AO13" s="199">
        <v>0.69063039999999998</v>
      </c>
      <c r="AP13" s="199">
        <v>0.69063039999999998</v>
      </c>
      <c r="AQ13" s="199">
        <v>0.69063039999999998</v>
      </c>
      <c r="AR13" s="199">
        <v>0.69063039999999998</v>
      </c>
      <c r="AS13" s="199">
        <v>0.69063039999999998</v>
      </c>
      <c r="AT13" s="199">
        <v>0.69063039999999998</v>
      </c>
      <c r="AU13" s="199">
        <v>0.69063039999999998</v>
      </c>
      <c r="AV13" s="199">
        <v>0.69063039999999998</v>
      </c>
      <c r="AW13" s="199">
        <v>0.69063039999999998</v>
      </c>
      <c r="AX13" s="199">
        <v>0.69063039999999998</v>
      </c>
      <c r="AY13" s="199">
        <v>0.69063039999999998</v>
      </c>
      <c r="AZ13" s="199">
        <v>0.69063039999999998</v>
      </c>
      <c r="BA13" s="199">
        <v>0.69063039999999998</v>
      </c>
      <c r="BB13" s="199">
        <v>0.69063039999999998</v>
      </c>
    </row>
    <row r="14" spans="1:54">
      <c r="A14" s="67" t="str">
        <f ca="1">IF(Input!A6="","",Input!A6)</f>
        <v>Fyringsolie</v>
      </c>
      <c r="B14" s="42" t="str">
        <f ca="1">IF(Input!D6="","",Input!D6)</f>
        <v>GJ</v>
      </c>
      <c r="C14" s="26">
        <v>2011</v>
      </c>
      <c r="D14" s="52" t="s">
        <v>57</v>
      </c>
      <c r="E14" s="52">
        <v>87.2</v>
      </c>
      <c r="F14" s="52">
        <v>90.3</v>
      </c>
      <c r="G14" s="52">
        <v>93.4</v>
      </c>
      <c r="H14" s="52">
        <v>98.3</v>
      </c>
      <c r="I14" s="52">
        <v>103.3</v>
      </c>
      <c r="J14" s="52">
        <v>105</v>
      </c>
      <c r="K14" s="52">
        <v>106.8</v>
      </c>
      <c r="L14" s="52">
        <v>108.6</v>
      </c>
      <c r="M14" s="52">
        <v>110.3</v>
      </c>
      <c r="N14" s="52">
        <v>112.1</v>
      </c>
      <c r="O14" s="52">
        <v>113.3</v>
      </c>
      <c r="P14" s="52">
        <v>114.5</v>
      </c>
      <c r="Q14" s="52">
        <v>115.8</v>
      </c>
      <c r="R14" s="52">
        <v>117</v>
      </c>
      <c r="S14" s="52">
        <v>118.2</v>
      </c>
      <c r="T14" s="52">
        <v>119.2</v>
      </c>
      <c r="U14" s="52">
        <v>120.3</v>
      </c>
      <c r="V14" s="52">
        <v>121.3</v>
      </c>
      <c r="W14" s="52">
        <v>122.3</v>
      </c>
      <c r="X14" s="52">
        <v>123.3</v>
      </c>
      <c r="Y14" s="52">
        <v>123.3</v>
      </c>
      <c r="Z14" s="52">
        <v>123.3</v>
      </c>
      <c r="AA14" s="52">
        <v>123.3</v>
      </c>
      <c r="AB14" s="52">
        <v>123.3</v>
      </c>
      <c r="AC14" s="52">
        <v>123.3</v>
      </c>
      <c r="AD14" s="52">
        <v>123.3</v>
      </c>
      <c r="AE14" s="52">
        <v>123.3</v>
      </c>
      <c r="AF14" s="52">
        <v>123.3</v>
      </c>
      <c r="AG14" s="52">
        <v>123.3</v>
      </c>
      <c r="AH14" s="52">
        <v>123.3</v>
      </c>
      <c r="AI14" s="52">
        <v>123.3</v>
      </c>
      <c r="AJ14" s="52">
        <v>123.3</v>
      </c>
      <c r="AK14" s="52">
        <v>123.3</v>
      </c>
      <c r="AL14" s="52">
        <v>123.3</v>
      </c>
      <c r="AM14" s="52">
        <v>123.3</v>
      </c>
      <c r="AN14" s="52">
        <v>123.3</v>
      </c>
      <c r="AO14" s="52">
        <v>123.3</v>
      </c>
      <c r="AP14" s="52">
        <v>123.3</v>
      </c>
      <c r="AQ14" s="52">
        <v>123.3</v>
      </c>
      <c r="AR14" s="52">
        <v>123.3</v>
      </c>
      <c r="AS14" s="52">
        <v>123.3</v>
      </c>
      <c r="AT14" s="52">
        <v>123.3</v>
      </c>
      <c r="AU14" s="52">
        <v>123.3</v>
      </c>
      <c r="AV14" s="52">
        <v>123.3</v>
      </c>
      <c r="AW14" s="52">
        <v>123.3</v>
      </c>
      <c r="AX14" s="52">
        <v>123.3</v>
      </c>
      <c r="AY14" s="52">
        <v>123.3</v>
      </c>
      <c r="AZ14" s="52">
        <v>123.3</v>
      </c>
      <c r="BA14" s="52">
        <v>123.3</v>
      </c>
      <c r="BB14" s="18">
        <v>123.3</v>
      </c>
    </row>
    <row r="15" spans="1:54">
      <c r="A15" s="67" t="str">
        <f ca="1">IF(Input!A7="","",Input!A7)</f>
        <v>Naturgas</v>
      </c>
      <c r="B15" s="42" t="str">
        <f ca="1">IF(Input!D7="","",Input!D7)</f>
        <v>Nm3</v>
      </c>
      <c r="C15" s="26">
        <v>2011</v>
      </c>
      <c r="D15" s="52" t="s">
        <v>57</v>
      </c>
      <c r="E15" s="53">
        <v>2.6556579999999999</v>
      </c>
      <c r="F15" s="53">
        <v>2.8134980000000001</v>
      </c>
      <c r="G15" s="53">
        <v>2.9673919999999998</v>
      </c>
      <c r="H15" s="53">
        <v>3.1686380000000001</v>
      </c>
      <c r="I15" s="53">
        <v>3.3777759999999999</v>
      </c>
      <c r="J15" s="53">
        <v>3.425128</v>
      </c>
      <c r="K15" s="53">
        <v>3.47248</v>
      </c>
      <c r="L15" s="53">
        <v>3.5158860000000001</v>
      </c>
      <c r="M15" s="53">
        <v>3.5632380000000001</v>
      </c>
      <c r="N15" s="53">
        <v>3.6105900000000002</v>
      </c>
      <c r="O15" s="53">
        <v>3.6421579999999998</v>
      </c>
      <c r="P15" s="53">
        <v>3.6737259999999998</v>
      </c>
      <c r="Q15" s="53">
        <v>3.7052939999999999</v>
      </c>
      <c r="R15" s="53">
        <v>3.7408079999999999</v>
      </c>
      <c r="S15" s="53">
        <v>3.772376</v>
      </c>
      <c r="T15" s="53">
        <v>3.799998</v>
      </c>
      <c r="U15" s="53">
        <v>3.82762</v>
      </c>
      <c r="V15" s="53">
        <v>3.8552420000000001</v>
      </c>
      <c r="W15" s="53">
        <v>3.8828640000000001</v>
      </c>
      <c r="X15" s="53">
        <v>3.9104860000000001</v>
      </c>
      <c r="Y15" s="53">
        <v>3.9104860000000001</v>
      </c>
      <c r="Z15" s="53">
        <v>3.9104860000000001</v>
      </c>
      <c r="AA15" s="53">
        <v>3.9104860000000001</v>
      </c>
      <c r="AB15" s="53">
        <v>3.9104860000000001</v>
      </c>
      <c r="AC15" s="53">
        <v>3.9104860000000001</v>
      </c>
      <c r="AD15" s="53">
        <v>3.9104860000000001</v>
      </c>
      <c r="AE15" s="53">
        <v>3.9104860000000001</v>
      </c>
      <c r="AF15" s="53">
        <v>3.9104860000000001</v>
      </c>
      <c r="AG15" s="53">
        <v>3.9104860000000001</v>
      </c>
      <c r="AH15" s="53">
        <v>3.9104860000000001</v>
      </c>
      <c r="AI15" s="53">
        <v>3.9104860000000001</v>
      </c>
      <c r="AJ15" s="53">
        <v>3.9104860000000001</v>
      </c>
      <c r="AK15" s="53">
        <v>3.9104860000000001</v>
      </c>
      <c r="AL15" s="53">
        <v>3.9104860000000001</v>
      </c>
      <c r="AM15" s="53">
        <v>3.9104860000000001</v>
      </c>
      <c r="AN15" s="53">
        <v>3.9104860000000001</v>
      </c>
      <c r="AO15" s="53">
        <v>3.9104860000000001</v>
      </c>
      <c r="AP15" s="53">
        <v>3.9104860000000001</v>
      </c>
      <c r="AQ15" s="53">
        <v>3.9104860000000001</v>
      </c>
      <c r="AR15" s="53">
        <v>3.9104860000000001</v>
      </c>
      <c r="AS15" s="53">
        <v>3.9104860000000001</v>
      </c>
      <c r="AT15" s="53">
        <v>3.9104860000000001</v>
      </c>
      <c r="AU15" s="53">
        <v>3.9104860000000001</v>
      </c>
      <c r="AV15" s="53">
        <v>3.9104860000000001</v>
      </c>
      <c r="AW15" s="53">
        <v>3.9104860000000001</v>
      </c>
      <c r="AX15" s="53">
        <v>3.9104860000000001</v>
      </c>
      <c r="AY15" s="53">
        <v>3.9104860000000001</v>
      </c>
      <c r="AZ15" s="53">
        <v>3.9104860000000001</v>
      </c>
      <c r="BA15" s="53">
        <v>3.9104860000000001</v>
      </c>
      <c r="BB15" s="200">
        <v>3.9104860000000001</v>
      </c>
    </row>
    <row r="16" spans="1:54">
      <c r="A16" s="67" t="str">
        <f ca="1">IF(Input!A8="","",Input!A8)</f>
        <v>Vaskemidler</v>
      </c>
      <c r="B16" s="42" t="str">
        <f ca="1">IF(Input!D8="","",Input!D8)</f>
        <v>kg</v>
      </c>
      <c r="C16" s="26"/>
      <c r="D16" s="52" t="s">
        <v>75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8"/>
    </row>
    <row r="17" spans="1:54">
      <c r="A17" s="67" t="str">
        <f ca="1">IF(Input!A9="","",Input!A9)</f>
        <v>Vand</v>
      </c>
      <c r="B17" s="42" t="str">
        <f ca="1">IF(Input!D9="","",Input!D9)</f>
        <v>Liter</v>
      </c>
      <c r="C17" s="26">
        <v>2010</v>
      </c>
      <c r="D17" s="52" t="s">
        <v>58</v>
      </c>
      <c r="E17" s="52">
        <v>5.1999999999999998E-2</v>
      </c>
      <c r="F17" s="52">
        <v>5.1999999999999998E-2</v>
      </c>
      <c r="G17" s="52">
        <v>5.1999999999999998E-2</v>
      </c>
      <c r="H17" s="52">
        <v>5.1999999999999998E-2</v>
      </c>
      <c r="I17" s="52">
        <v>5.1999999999999998E-2</v>
      </c>
      <c r="J17" s="52">
        <v>5.1999999999999998E-2</v>
      </c>
      <c r="K17" s="52">
        <v>5.1999999999999998E-2</v>
      </c>
      <c r="L17" s="52">
        <v>5.1999999999999998E-2</v>
      </c>
      <c r="M17" s="52">
        <v>5.1999999999999998E-2</v>
      </c>
      <c r="N17" s="52">
        <v>5.1999999999999998E-2</v>
      </c>
      <c r="O17" s="52">
        <v>5.1999999999999998E-2</v>
      </c>
      <c r="P17" s="52">
        <v>5.1999999999999998E-2</v>
      </c>
      <c r="Q17" s="52">
        <v>5.1999999999999998E-2</v>
      </c>
      <c r="R17" s="52">
        <v>5.1999999999999998E-2</v>
      </c>
      <c r="S17" s="52">
        <v>5.1999999999999998E-2</v>
      </c>
      <c r="T17" s="52">
        <v>5.1999999999999998E-2</v>
      </c>
      <c r="U17" s="52">
        <v>5.1999999999999998E-2</v>
      </c>
      <c r="V17" s="52">
        <v>5.1999999999999998E-2</v>
      </c>
      <c r="W17" s="52">
        <v>5.1999999999999998E-2</v>
      </c>
      <c r="X17" s="52">
        <v>5.1999999999999998E-2</v>
      </c>
      <c r="Y17" s="52">
        <v>5.1999999999999998E-2</v>
      </c>
      <c r="Z17" s="52">
        <v>5.1999999999999998E-2</v>
      </c>
      <c r="AA17" s="52">
        <v>5.1999999999999998E-2</v>
      </c>
      <c r="AB17" s="52">
        <v>5.1999999999999998E-2</v>
      </c>
      <c r="AC17" s="52">
        <v>5.1999999999999998E-2</v>
      </c>
      <c r="AD17" s="52">
        <v>5.1999999999999998E-2</v>
      </c>
      <c r="AE17" s="52">
        <v>5.1999999999999998E-2</v>
      </c>
      <c r="AF17" s="52">
        <v>5.1999999999999998E-2</v>
      </c>
      <c r="AG17" s="52">
        <v>5.1999999999999998E-2</v>
      </c>
      <c r="AH17" s="52">
        <v>5.1999999999999998E-2</v>
      </c>
      <c r="AI17" s="52">
        <v>5.1999999999999998E-2</v>
      </c>
      <c r="AJ17" s="52">
        <v>5.1999999999999998E-2</v>
      </c>
      <c r="AK17" s="52">
        <v>5.1999999999999998E-2</v>
      </c>
      <c r="AL17" s="52">
        <v>5.1999999999999998E-2</v>
      </c>
      <c r="AM17" s="52">
        <v>5.1999999999999998E-2</v>
      </c>
      <c r="AN17" s="52">
        <v>5.1999999999999998E-2</v>
      </c>
      <c r="AO17" s="52">
        <v>5.1999999999999998E-2</v>
      </c>
      <c r="AP17" s="52">
        <v>5.1999999999999998E-2</v>
      </c>
      <c r="AQ17" s="52">
        <v>5.1999999999999998E-2</v>
      </c>
      <c r="AR17" s="52">
        <v>5.1999999999999998E-2</v>
      </c>
      <c r="AS17" s="52">
        <v>5.1999999999999998E-2</v>
      </c>
      <c r="AT17" s="52">
        <v>5.1999999999999998E-2</v>
      </c>
      <c r="AU17" s="52">
        <v>5.1999999999999998E-2</v>
      </c>
      <c r="AV17" s="52">
        <v>5.1999999999999998E-2</v>
      </c>
      <c r="AW17" s="52">
        <v>5.1999999999999998E-2</v>
      </c>
      <c r="AX17" s="52">
        <v>5.1999999999999998E-2</v>
      </c>
      <c r="AY17" s="52">
        <v>5.1999999999999998E-2</v>
      </c>
      <c r="AZ17" s="52">
        <v>5.1999999999999998E-2</v>
      </c>
      <c r="BA17" s="52">
        <v>5.1999999999999998E-2</v>
      </c>
      <c r="BB17" s="52">
        <v>5.1999999999999998E-2</v>
      </c>
    </row>
    <row r="18" spans="1:54">
      <c r="A18" s="67" t="str">
        <f ca="1">IF(Input!A10="","",Input!A10)</f>
        <v>CO2 fra fossilt brændsel</v>
      </c>
      <c r="B18" s="42" t="str">
        <f ca="1">IF(Input!D10="","",Input!D10)</f>
        <v>kg</v>
      </c>
      <c r="C18" s="26">
        <v>2009</v>
      </c>
      <c r="D18" s="52" t="s">
        <v>57</v>
      </c>
      <c r="E18" s="19">
        <v>0.1134</v>
      </c>
      <c r="F18" s="19">
        <v>0.1263</v>
      </c>
      <c r="G18" s="19">
        <v>0.13930000000000001</v>
      </c>
      <c r="H18" s="19">
        <v>0.15540000000000001</v>
      </c>
      <c r="I18" s="19">
        <v>0.1721</v>
      </c>
      <c r="J18" s="19">
        <v>0.1802</v>
      </c>
      <c r="K18" s="19">
        <v>0.18840000000000001</v>
      </c>
      <c r="L18" s="19">
        <v>0.19650000000000001</v>
      </c>
      <c r="M18" s="19">
        <v>0.20469999999999999</v>
      </c>
      <c r="N18" s="19">
        <v>0.21280000000000002</v>
      </c>
      <c r="O18" s="19">
        <v>0.21730000000000002</v>
      </c>
      <c r="P18" s="19">
        <v>0.22180000000000002</v>
      </c>
      <c r="Q18" s="19">
        <v>0.22619999999999998</v>
      </c>
      <c r="R18" s="19">
        <v>0.23069999999999999</v>
      </c>
      <c r="S18" s="19">
        <v>0.23519999999999999</v>
      </c>
      <c r="T18" s="19">
        <v>0.2397</v>
      </c>
      <c r="U18" s="19">
        <v>0.2442</v>
      </c>
      <c r="V18" s="19">
        <v>0.24859999999999999</v>
      </c>
      <c r="W18" s="19">
        <v>0.25309999999999999</v>
      </c>
      <c r="X18" s="19">
        <v>0.2576</v>
      </c>
      <c r="Y18" s="19">
        <v>0.2576</v>
      </c>
      <c r="Z18" s="19">
        <v>0.2576</v>
      </c>
      <c r="AA18" s="19">
        <v>0.2576</v>
      </c>
      <c r="AB18" s="19">
        <v>0.2576</v>
      </c>
      <c r="AC18" s="19">
        <v>0.2576</v>
      </c>
      <c r="AD18" s="19">
        <v>0.2576</v>
      </c>
      <c r="AE18" s="19">
        <v>0.2576</v>
      </c>
      <c r="AF18" s="19">
        <v>0.2576</v>
      </c>
      <c r="AG18" s="19">
        <v>0.2576</v>
      </c>
      <c r="AH18" s="19">
        <v>0.2576</v>
      </c>
      <c r="AI18" s="19">
        <v>0.2576</v>
      </c>
      <c r="AJ18" s="19">
        <v>0.2576</v>
      </c>
      <c r="AK18" s="19">
        <v>0.2576</v>
      </c>
      <c r="AL18" s="19">
        <v>0.2576</v>
      </c>
      <c r="AM18" s="19">
        <v>0.2576</v>
      </c>
      <c r="AN18" s="19">
        <v>0.2576</v>
      </c>
      <c r="AO18" s="19">
        <v>0.2576</v>
      </c>
      <c r="AP18" s="19">
        <v>0.2576</v>
      </c>
      <c r="AQ18" s="19">
        <v>0.2576</v>
      </c>
      <c r="AR18" s="19">
        <v>0.2576</v>
      </c>
      <c r="AS18" s="19">
        <v>0.2576</v>
      </c>
      <c r="AT18" s="19">
        <v>0.2576</v>
      </c>
      <c r="AU18" s="19">
        <v>0.2576</v>
      </c>
      <c r="AV18" s="19">
        <v>0.2576</v>
      </c>
      <c r="AW18" s="19">
        <v>0.2576</v>
      </c>
      <c r="AX18" s="19">
        <v>0.2576</v>
      </c>
      <c r="AY18" s="19">
        <v>0.2576</v>
      </c>
      <c r="AZ18" s="19">
        <v>0.2576</v>
      </c>
      <c r="BA18" s="19">
        <v>0.2576</v>
      </c>
      <c r="BB18" s="20">
        <v>0.2576</v>
      </c>
    </row>
    <row r="19" spans="1:54">
      <c r="A19" s="67" t="str">
        <f ca="1">IF(Input!A11="","",Input!A11)</f>
        <v>SO2</v>
      </c>
      <c r="B19" s="42" t="str">
        <f ca="1">IF(Input!D11="","",Input!D11)</f>
        <v>kg</v>
      </c>
      <c r="C19" s="26">
        <v>2006</v>
      </c>
      <c r="D19" s="52" t="s">
        <v>57</v>
      </c>
      <c r="E19" s="52">
        <v>67</v>
      </c>
      <c r="F19" s="52">
        <v>67</v>
      </c>
      <c r="G19" s="52">
        <v>67</v>
      </c>
      <c r="H19" s="52">
        <v>67</v>
      </c>
      <c r="I19" s="52">
        <v>67</v>
      </c>
      <c r="J19" s="52">
        <v>67</v>
      </c>
      <c r="K19" s="52">
        <v>67</v>
      </c>
      <c r="L19" s="52">
        <v>67</v>
      </c>
      <c r="M19" s="52">
        <v>67</v>
      </c>
      <c r="N19" s="52">
        <v>67</v>
      </c>
      <c r="O19" s="52">
        <v>67</v>
      </c>
      <c r="P19" s="52">
        <v>67</v>
      </c>
      <c r="Q19" s="52">
        <v>67</v>
      </c>
      <c r="R19" s="52">
        <v>67</v>
      </c>
      <c r="S19" s="52">
        <v>67</v>
      </c>
      <c r="T19" s="52">
        <v>67</v>
      </c>
      <c r="U19" s="52">
        <v>67</v>
      </c>
      <c r="V19" s="52">
        <v>67</v>
      </c>
      <c r="W19" s="52">
        <v>67</v>
      </c>
      <c r="X19" s="52">
        <v>67</v>
      </c>
      <c r="Y19" s="52">
        <v>67</v>
      </c>
      <c r="Z19" s="52">
        <v>67</v>
      </c>
      <c r="AA19" s="52">
        <v>67</v>
      </c>
      <c r="AB19" s="52">
        <v>67</v>
      </c>
      <c r="AC19" s="52">
        <v>67</v>
      </c>
      <c r="AD19" s="52">
        <v>67</v>
      </c>
      <c r="AE19" s="52">
        <v>67</v>
      </c>
      <c r="AF19" s="52">
        <v>67</v>
      </c>
      <c r="AG19" s="52">
        <v>67</v>
      </c>
      <c r="AH19" s="52">
        <v>67</v>
      </c>
      <c r="AI19" s="52">
        <v>67</v>
      </c>
      <c r="AJ19" s="52">
        <v>67</v>
      </c>
      <c r="AK19" s="52">
        <v>67</v>
      </c>
      <c r="AL19" s="52">
        <v>67</v>
      </c>
      <c r="AM19" s="52">
        <v>67</v>
      </c>
      <c r="AN19" s="52">
        <v>67</v>
      </c>
      <c r="AO19" s="52">
        <v>67</v>
      </c>
      <c r="AP19" s="52">
        <v>67</v>
      </c>
      <c r="AQ19" s="52">
        <v>67</v>
      </c>
      <c r="AR19" s="52">
        <v>67</v>
      </c>
      <c r="AS19" s="52">
        <v>67</v>
      </c>
      <c r="AT19" s="52">
        <v>67</v>
      </c>
      <c r="AU19" s="52">
        <v>67</v>
      </c>
      <c r="AV19" s="52">
        <v>67</v>
      </c>
      <c r="AW19" s="52">
        <v>67</v>
      </c>
      <c r="AX19" s="52">
        <v>67</v>
      </c>
      <c r="AY19" s="52">
        <v>67</v>
      </c>
      <c r="AZ19" s="52">
        <v>67</v>
      </c>
      <c r="BA19" s="52">
        <v>67</v>
      </c>
      <c r="BB19" s="18">
        <v>67</v>
      </c>
    </row>
    <row r="20" spans="1:54">
      <c r="A20" s="67" t="str">
        <f ca="1">IF(Input!A12="","",Input!A12)</f>
        <v>NOX/NO2</v>
      </c>
      <c r="B20" s="42" t="str">
        <f ca="1">IF(Input!D12="","",Input!D12)</f>
        <v>kg</v>
      </c>
      <c r="C20" s="26">
        <v>2006</v>
      </c>
      <c r="D20" s="52" t="s">
        <v>57</v>
      </c>
      <c r="E20" s="52">
        <v>43</v>
      </c>
      <c r="F20" s="52">
        <v>43</v>
      </c>
      <c r="G20" s="52">
        <v>43</v>
      </c>
      <c r="H20" s="52">
        <v>43</v>
      </c>
      <c r="I20" s="52">
        <v>43</v>
      </c>
      <c r="J20" s="52">
        <v>43</v>
      </c>
      <c r="K20" s="52">
        <v>43</v>
      </c>
      <c r="L20" s="52">
        <v>43</v>
      </c>
      <c r="M20" s="52">
        <v>43</v>
      </c>
      <c r="N20" s="52">
        <v>43</v>
      </c>
      <c r="O20" s="52">
        <v>43</v>
      </c>
      <c r="P20" s="52">
        <v>43</v>
      </c>
      <c r="Q20" s="52">
        <v>43</v>
      </c>
      <c r="R20" s="52">
        <v>43</v>
      </c>
      <c r="S20" s="52">
        <v>43</v>
      </c>
      <c r="T20" s="52">
        <v>43</v>
      </c>
      <c r="U20" s="52">
        <v>43</v>
      </c>
      <c r="V20" s="52">
        <v>43</v>
      </c>
      <c r="W20" s="52">
        <v>43</v>
      </c>
      <c r="X20" s="52">
        <v>43</v>
      </c>
      <c r="Y20" s="52">
        <v>43</v>
      </c>
      <c r="Z20" s="52">
        <v>43</v>
      </c>
      <c r="AA20" s="52">
        <v>43</v>
      </c>
      <c r="AB20" s="52">
        <v>43</v>
      </c>
      <c r="AC20" s="52">
        <v>43</v>
      </c>
      <c r="AD20" s="52">
        <v>43</v>
      </c>
      <c r="AE20" s="52">
        <v>43</v>
      </c>
      <c r="AF20" s="52">
        <v>43</v>
      </c>
      <c r="AG20" s="52">
        <v>43</v>
      </c>
      <c r="AH20" s="52">
        <v>43</v>
      </c>
      <c r="AI20" s="52">
        <v>43</v>
      </c>
      <c r="AJ20" s="52">
        <v>43</v>
      </c>
      <c r="AK20" s="52">
        <v>43</v>
      </c>
      <c r="AL20" s="52">
        <v>43</v>
      </c>
      <c r="AM20" s="52">
        <v>43</v>
      </c>
      <c r="AN20" s="52">
        <v>43</v>
      </c>
      <c r="AO20" s="52">
        <v>43</v>
      </c>
      <c r="AP20" s="52">
        <v>43</v>
      </c>
      <c r="AQ20" s="52">
        <v>43</v>
      </c>
      <c r="AR20" s="52">
        <v>43</v>
      </c>
      <c r="AS20" s="52">
        <v>43</v>
      </c>
      <c r="AT20" s="52">
        <v>43</v>
      </c>
      <c r="AU20" s="52">
        <v>43</v>
      </c>
      <c r="AV20" s="52">
        <v>43</v>
      </c>
      <c r="AW20" s="52">
        <v>43</v>
      </c>
      <c r="AX20" s="52">
        <v>43</v>
      </c>
      <c r="AY20" s="52">
        <v>43</v>
      </c>
      <c r="AZ20" s="52">
        <v>43</v>
      </c>
      <c r="BA20" s="52">
        <v>43</v>
      </c>
      <c r="BB20" s="18">
        <v>43</v>
      </c>
    </row>
    <row r="21" spans="1:54">
      <c r="A21" s="67" t="str">
        <f ca="1">IF(Input!A13="","",Input!A13)</f>
        <v>Små partikler</v>
      </c>
      <c r="B21" s="42" t="str">
        <f ca="1">IF(Input!D13="","",Input!D13)</f>
        <v>kg</v>
      </c>
      <c r="C21" s="26">
        <v>2006</v>
      </c>
      <c r="D21" s="52" t="s">
        <v>57</v>
      </c>
      <c r="E21" s="52">
        <v>80</v>
      </c>
      <c r="F21" s="52">
        <v>80</v>
      </c>
      <c r="G21" s="52">
        <v>80</v>
      </c>
      <c r="H21" s="52">
        <v>80</v>
      </c>
      <c r="I21" s="52">
        <v>80</v>
      </c>
      <c r="J21" s="52">
        <v>80</v>
      </c>
      <c r="K21" s="52">
        <v>80</v>
      </c>
      <c r="L21" s="52">
        <v>80</v>
      </c>
      <c r="M21" s="52">
        <v>80</v>
      </c>
      <c r="N21" s="52">
        <v>80</v>
      </c>
      <c r="O21" s="52">
        <v>80</v>
      </c>
      <c r="P21" s="52">
        <v>80</v>
      </c>
      <c r="Q21" s="52">
        <v>80</v>
      </c>
      <c r="R21" s="52">
        <v>80</v>
      </c>
      <c r="S21" s="52">
        <v>80</v>
      </c>
      <c r="T21" s="52">
        <v>80</v>
      </c>
      <c r="U21" s="52">
        <v>80</v>
      </c>
      <c r="V21" s="52">
        <v>80</v>
      </c>
      <c r="W21" s="52">
        <v>80</v>
      </c>
      <c r="X21" s="52">
        <v>80</v>
      </c>
      <c r="Y21" s="52">
        <v>80</v>
      </c>
      <c r="Z21" s="52">
        <v>80</v>
      </c>
      <c r="AA21" s="52">
        <v>80</v>
      </c>
      <c r="AB21" s="52">
        <v>80</v>
      </c>
      <c r="AC21" s="52">
        <v>80</v>
      </c>
      <c r="AD21" s="52">
        <v>80</v>
      </c>
      <c r="AE21" s="52">
        <v>80</v>
      </c>
      <c r="AF21" s="52">
        <v>80</v>
      </c>
      <c r="AG21" s="52">
        <v>80</v>
      </c>
      <c r="AH21" s="52">
        <v>80</v>
      </c>
      <c r="AI21" s="52">
        <v>80</v>
      </c>
      <c r="AJ21" s="52">
        <v>80</v>
      </c>
      <c r="AK21" s="52">
        <v>80</v>
      </c>
      <c r="AL21" s="52">
        <v>80</v>
      </c>
      <c r="AM21" s="52">
        <v>80</v>
      </c>
      <c r="AN21" s="52">
        <v>80</v>
      </c>
      <c r="AO21" s="52">
        <v>80</v>
      </c>
      <c r="AP21" s="52">
        <v>80</v>
      </c>
      <c r="AQ21" s="52">
        <v>80</v>
      </c>
      <c r="AR21" s="52">
        <v>80</v>
      </c>
      <c r="AS21" s="52">
        <v>80</v>
      </c>
      <c r="AT21" s="52">
        <v>80</v>
      </c>
      <c r="AU21" s="52">
        <v>80</v>
      </c>
      <c r="AV21" s="52">
        <v>80</v>
      </c>
      <c r="AW21" s="52">
        <v>80</v>
      </c>
      <c r="AX21" s="52">
        <v>80</v>
      </c>
      <c r="AY21" s="52">
        <v>80</v>
      </c>
      <c r="AZ21" s="52">
        <v>80</v>
      </c>
      <c r="BA21" s="52">
        <v>80</v>
      </c>
      <c r="BB21" s="18">
        <v>80</v>
      </c>
    </row>
    <row r="22" spans="1:54">
      <c r="A22" s="67" t="str">
        <f ca="1">IF(Input!A14="","",Input!A14)</f>
        <v>VOC-forbindelser ex. Metan</v>
      </c>
      <c r="B22" s="42" t="str">
        <f ca="1">IF(Input!D14="","",Input!D14)</f>
        <v>kg</v>
      </c>
      <c r="C22" s="26">
        <v>2010</v>
      </c>
      <c r="D22" s="52" t="s">
        <v>58</v>
      </c>
      <c r="E22" s="52">
        <v>2.7</v>
      </c>
      <c r="F22" s="52">
        <v>2.7</v>
      </c>
      <c r="G22" s="52">
        <v>2.7</v>
      </c>
      <c r="H22" s="52">
        <v>2.7</v>
      </c>
      <c r="I22" s="52">
        <v>2.7</v>
      </c>
      <c r="J22" s="52">
        <v>2.7</v>
      </c>
      <c r="K22" s="52">
        <v>2.7</v>
      </c>
      <c r="L22" s="52">
        <v>2.7</v>
      </c>
      <c r="M22" s="52">
        <v>2.7</v>
      </c>
      <c r="N22" s="52">
        <v>2.7</v>
      </c>
      <c r="O22" s="52">
        <v>2.7</v>
      </c>
      <c r="P22" s="52">
        <v>2.7</v>
      </c>
      <c r="Q22" s="52">
        <v>2.7</v>
      </c>
      <c r="R22" s="52">
        <v>2.7</v>
      </c>
      <c r="S22" s="52">
        <v>2.7</v>
      </c>
      <c r="T22" s="52">
        <v>2.7</v>
      </c>
      <c r="U22" s="52">
        <v>2.7</v>
      </c>
      <c r="V22" s="52">
        <v>2.7</v>
      </c>
      <c r="W22" s="52">
        <v>2.7</v>
      </c>
      <c r="X22" s="52">
        <v>2.7</v>
      </c>
      <c r="Y22" s="52">
        <v>2.7</v>
      </c>
      <c r="Z22" s="52">
        <v>2.7</v>
      </c>
      <c r="AA22" s="52">
        <v>2.7</v>
      </c>
      <c r="AB22" s="52">
        <v>2.7</v>
      </c>
      <c r="AC22" s="52">
        <v>2.7</v>
      </c>
      <c r="AD22" s="52">
        <v>2.7</v>
      </c>
      <c r="AE22" s="52">
        <v>2.7</v>
      </c>
      <c r="AF22" s="52">
        <v>2.7</v>
      </c>
      <c r="AG22" s="52">
        <v>2.7</v>
      </c>
      <c r="AH22" s="52">
        <v>2.7</v>
      </c>
      <c r="AI22" s="52">
        <v>2.7</v>
      </c>
      <c r="AJ22" s="52">
        <v>2.7</v>
      </c>
      <c r="AK22" s="52">
        <v>2.7</v>
      </c>
      <c r="AL22" s="52">
        <v>2.7</v>
      </c>
      <c r="AM22" s="52">
        <v>2.7</v>
      </c>
      <c r="AN22" s="52">
        <v>2.7</v>
      </c>
      <c r="AO22" s="52">
        <v>2.7</v>
      </c>
      <c r="AP22" s="52">
        <v>2.7</v>
      </c>
      <c r="AQ22" s="52">
        <v>2.7</v>
      </c>
      <c r="AR22" s="52">
        <v>2.7</v>
      </c>
      <c r="AS22" s="52">
        <v>2.7</v>
      </c>
      <c r="AT22" s="52">
        <v>2.7</v>
      </c>
      <c r="AU22" s="52">
        <v>2.7</v>
      </c>
      <c r="AV22" s="52">
        <v>2.7</v>
      </c>
      <c r="AW22" s="52">
        <v>2.7</v>
      </c>
      <c r="AX22" s="52">
        <v>2.7</v>
      </c>
      <c r="AY22" s="52">
        <v>2.7</v>
      </c>
      <c r="AZ22" s="52">
        <v>2.7</v>
      </c>
      <c r="BA22" s="52">
        <v>2.7</v>
      </c>
      <c r="BB22" s="18">
        <v>2.7</v>
      </c>
    </row>
    <row r="23" spans="1:54">
      <c r="A23" s="67" t="str">
        <f ca="1">IF(Input!A15="","",Input!A15)</f>
        <v>Kviksølvudledning</v>
      </c>
      <c r="B23" s="42" t="str">
        <f ca="1">IF(Input!D15="","",Input!D15)</f>
        <v>g</v>
      </c>
      <c r="C23" s="26">
        <v>2000</v>
      </c>
      <c r="D23" s="52" t="s">
        <v>57</v>
      </c>
      <c r="E23" s="52">
        <v>44.7</v>
      </c>
      <c r="F23" s="52">
        <v>44.7</v>
      </c>
      <c r="G23" s="52">
        <v>44.7</v>
      </c>
      <c r="H23" s="52">
        <v>44.7</v>
      </c>
      <c r="I23" s="52">
        <v>44.7</v>
      </c>
      <c r="J23" s="52">
        <v>44.7</v>
      </c>
      <c r="K23" s="52">
        <v>44.7</v>
      </c>
      <c r="L23" s="52">
        <v>44.7</v>
      </c>
      <c r="M23" s="52">
        <v>44.7</v>
      </c>
      <c r="N23" s="52">
        <v>44.7</v>
      </c>
      <c r="O23" s="52">
        <v>44.7</v>
      </c>
      <c r="P23" s="52">
        <v>44.7</v>
      </c>
      <c r="Q23" s="52">
        <v>44.7</v>
      </c>
      <c r="R23" s="52">
        <v>44.7</v>
      </c>
      <c r="S23" s="52">
        <v>44.7</v>
      </c>
      <c r="T23" s="52">
        <v>44.7</v>
      </c>
      <c r="U23" s="52">
        <v>44.7</v>
      </c>
      <c r="V23" s="52">
        <v>44.7</v>
      </c>
      <c r="W23" s="52">
        <v>44.7</v>
      </c>
      <c r="X23" s="52">
        <v>44.7</v>
      </c>
      <c r="Y23" s="52">
        <v>44.7</v>
      </c>
      <c r="Z23" s="52">
        <v>44.7</v>
      </c>
      <c r="AA23" s="52">
        <v>44.7</v>
      </c>
      <c r="AB23" s="52">
        <v>44.7</v>
      </c>
      <c r="AC23" s="52">
        <v>44.7</v>
      </c>
      <c r="AD23" s="52">
        <v>44.7</v>
      </c>
      <c r="AE23" s="52">
        <v>44.7</v>
      </c>
      <c r="AF23" s="52">
        <v>44.7</v>
      </c>
      <c r="AG23" s="52">
        <v>44.7</v>
      </c>
      <c r="AH23" s="52">
        <v>44.7</v>
      </c>
      <c r="AI23" s="52">
        <v>44.7</v>
      </c>
      <c r="AJ23" s="52">
        <v>44.7</v>
      </c>
      <c r="AK23" s="52">
        <v>44.7</v>
      </c>
      <c r="AL23" s="52">
        <v>44.7</v>
      </c>
      <c r="AM23" s="52">
        <v>44.7</v>
      </c>
      <c r="AN23" s="52">
        <v>44.7</v>
      </c>
      <c r="AO23" s="52">
        <v>44.7</v>
      </c>
      <c r="AP23" s="52">
        <v>44.7</v>
      </c>
      <c r="AQ23" s="52">
        <v>44.7</v>
      </c>
      <c r="AR23" s="52">
        <v>44.7</v>
      </c>
      <c r="AS23" s="52">
        <v>44.7</v>
      </c>
      <c r="AT23" s="52">
        <v>44.7</v>
      </c>
      <c r="AU23" s="52">
        <v>44.7</v>
      </c>
      <c r="AV23" s="52">
        <v>44.7</v>
      </c>
      <c r="AW23" s="52">
        <v>44.7</v>
      </c>
      <c r="AX23" s="52">
        <v>44.7</v>
      </c>
      <c r="AY23" s="52">
        <v>44.7</v>
      </c>
      <c r="AZ23" s="52">
        <v>44.7</v>
      </c>
      <c r="BA23" s="52">
        <v>44.7</v>
      </c>
      <c r="BB23" s="18">
        <v>44.7</v>
      </c>
    </row>
    <row r="24" spans="1:54">
      <c r="A24" s="67" t="str">
        <f ca="1">IF(Input!A16="","",Input!A16)</f>
        <v>Arsentrioxid</v>
      </c>
      <c r="B24" s="42" t="str">
        <f ca="1">IF(Input!D16="","",Input!D16)</f>
        <v>kg</v>
      </c>
      <c r="C24" s="26">
        <v>2000</v>
      </c>
      <c r="D24" s="52" t="s">
        <v>57</v>
      </c>
      <c r="E24" s="52">
        <v>596</v>
      </c>
      <c r="F24" s="52">
        <v>596</v>
      </c>
      <c r="G24" s="52">
        <v>596</v>
      </c>
      <c r="H24" s="52">
        <v>596</v>
      </c>
      <c r="I24" s="52">
        <v>596</v>
      </c>
      <c r="J24" s="52">
        <v>596</v>
      </c>
      <c r="K24" s="52">
        <v>596</v>
      </c>
      <c r="L24" s="52">
        <v>596</v>
      </c>
      <c r="M24" s="52">
        <v>596</v>
      </c>
      <c r="N24" s="52">
        <v>596</v>
      </c>
      <c r="O24" s="52">
        <v>596</v>
      </c>
      <c r="P24" s="52">
        <v>596</v>
      </c>
      <c r="Q24" s="52">
        <v>596</v>
      </c>
      <c r="R24" s="52">
        <v>596</v>
      </c>
      <c r="S24" s="52">
        <v>596</v>
      </c>
      <c r="T24" s="52">
        <v>596</v>
      </c>
      <c r="U24" s="52">
        <v>596</v>
      </c>
      <c r="V24" s="52">
        <v>596</v>
      </c>
      <c r="W24" s="52">
        <v>596</v>
      </c>
      <c r="X24" s="52">
        <v>596</v>
      </c>
      <c r="Y24" s="52">
        <v>596</v>
      </c>
      <c r="Z24" s="52">
        <v>596</v>
      </c>
      <c r="AA24" s="52">
        <v>596</v>
      </c>
      <c r="AB24" s="52">
        <v>596</v>
      </c>
      <c r="AC24" s="52">
        <v>596</v>
      </c>
      <c r="AD24" s="52">
        <v>596</v>
      </c>
      <c r="AE24" s="52">
        <v>596</v>
      </c>
      <c r="AF24" s="52">
        <v>596</v>
      </c>
      <c r="AG24" s="52">
        <v>596</v>
      </c>
      <c r="AH24" s="52">
        <v>596</v>
      </c>
      <c r="AI24" s="52">
        <v>596</v>
      </c>
      <c r="AJ24" s="52">
        <v>596</v>
      </c>
      <c r="AK24" s="52">
        <v>596</v>
      </c>
      <c r="AL24" s="52">
        <v>596</v>
      </c>
      <c r="AM24" s="52">
        <v>596</v>
      </c>
      <c r="AN24" s="52">
        <v>596</v>
      </c>
      <c r="AO24" s="52">
        <v>596</v>
      </c>
      <c r="AP24" s="52">
        <v>596</v>
      </c>
      <c r="AQ24" s="52">
        <v>596</v>
      </c>
      <c r="AR24" s="52">
        <v>596</v>
      </c>
      <c r="AS24" s="52">
        <v>596</v>
      </c>
      <c r="AT24" s="52">
        <v>596</v>
      </c>
      <c r="AU24" s="52">
        <v>596</v>
      </c>
      <c r="AV24" s="52">
        <v>596</v>
      </c>
      <c r="AW24" s="52">
        <v>596</v>
      </c>
      <c r="AX24" s="52">
        <v>596</v>
      </c>
      <c r="AY24" s="52">
        <v>596</v>
      </c>
      <c r="AZ24" s="52">
        <v>596</v>
      </c>
      <c r="BA24" s="52">
        <v>596</v>
      </c>
      <c r="BB24" s="18">
        <v>596</v>
      </c>
    </row>
    <row r="25" spans="1:54">
      <c r="A25" s="67" t="str">
        <f ca="1">IF(Input!A17="","",Input!A17)</f>
        <v>Dioxin</v>
      </c>
      <c r="B25" s="42" t="str">
        <f ca="1">IF(Input!D17="","",Input!D17)</f>
        <v>g</v>
      </c>
      <c r="C25" s="26">
        <v>2000</v>
      </c>
      <c r="D25" s="52" t="s">
        <v>57</v>
      </c>
      <c r="E25" s="52">
        <v>275650</v>
      </c>
      <c r="F25" s="52">
        <v>275650</v>
      </c>
      <c r="G25" s="52">
        <v>275650</v>
      </c>
      <c r="H25" s="52">
        <v>275650</v>
      </c>
      <c r="I25" s="52">
        <v>275650</v>
      </c>
      <c r="J25" s="52">
        <v>275650</v>
      </c>
      <c r="K25" s="52">
        <v>275650</v>
      </c>
      <c r="L25" s="52">
        <v>275650</v>
      </c>
      <c r="M25" s="52">
        <v>275650</v>
      </c>
      <c r="N25" s="52">
        <v>275650</v>
      </c>
      <c r="O25" s="52">
        <v>275650</v>
      </c>
      <c r="P25" s="52">
        <v>275650</v>
      </c>
      <c r="Q25" s="52">
        <v>275650</v>
      </c>
      <c r="R25" s="52">
        <v>275650</v>
      </c>
      <c r="S25" s="52">
        <v>275650</v>
      </c>
      <c r="T25" s="52">
        <v>275650</v>
      </c>
      <c r="U25" s="52">
        <v>275650</v>
      </c>
      <c r="V25" s="52">
        <v>275650</v>
      </c>
      <c r="W25" s="52">
        <v>275650</v>
      </c>
      <c r="X25" s="52">
        <v>275650</v>
      </c>
      <c r="Y25" s="52">
        <v>275650</v>
      </c>
      <c r="Z25" s="52">
        <v>275650</v>
      </c>
      <c r="AA25" s="52">
        <v>275650</v>
      </c>
      <c r="AB25" s="52">
        <v>275650</v>
      </c>
      <c r="AC25" s="52">
        <v>275650</v>
      </c>
      <c r="AD25" s="52">
        <v>275650</v>
      </c>
      <c r="AE25" s="52">
        <v>275650</v>
      </c>
      <c r="AF25" s="52">
        <v>275650</v>
      </c>
      <c r="AG25" s="52">
        <v>275650</v>
      </c>
      <c r="AH25" s="52">
        <v>275650</v>
      </c>
      <c r="AI25" s="52">
        <v>275650</v>
      </c>
      <c r="AJ25" s="52">
        <v>275650</v>
      </c>
      <c r="AK25" s="52">
        <v>275650</v>
      </c>
      <c r="AL25" s="52">
        <v>275650</v>
      </c>
      <c r="AM25" s="52">
        <v>275650</v>
      </c>
      <c r="AN25" s="52">
        <v>275650</v>
      </c>
      <c r="AO25" s="52">
        <v>275650</v>
      </c>
      <c r="AP25" s="52">
        <v>275650</v>
      </c>
      <c r="AQ25" s="52">
        <v>275650</v>
      </c>
      <c r="AR25" s="52">
        <v>275650</v>
      </c>
      <c r="AS25" s="52">
        <v>275650</v>
      </c>
      <c r="AT25" s="52">
        <v>275650</v>
      </c>
      <c r="AU25" s="52">
        <v>275650</v>
      </c>
      <c r="AV25" s="52">
        <v>275650</v>
      </c>
      <c r="AW25" s="52">
        <v>275650</v>
      </c>
      <c r="AX25" s="52">
        <v>275650</v>
      </c>
      <c r="AY25" s="52">
        <v>275650</v>
      </c>
      <c r="AZ25" s="52">
        <v>275650</v>
      </c>
      <c r="BA25" s="52">
        <v>275650</v>
      </c>
      <c r="BB25" s="18">
        <v>275650</v>
      </c>
    </row>
    <row r="26" spans="1:54">
      <c r="A26" s="67" t="str">
        <f ca="1">IF(Input!A18="","",Input!A18)</f>
        <v>Bly</v>
      </c>
      <c r="B26" s="42" t="str">
        <f ca="1">IF(Input!D18="","",Input!D18)</f>
        <v>g</v>
      </c>
      <c r="C26" s="26">
        <v>2000</v>
      </c>
      <c r="D26" s="52" t="s">
        <v>57</v>
      </c>
      <c r="E26" s="52">
        <v>4.47</v>
      </c>
      <c r="F26" s="52">
        <v>4.47</v>
      </c>
      <c r="G26" s="52">
        <v>4.47</v>
      </c>
      <c r="H26" s="52">
        <v>4.47</v>
      </c>
      <c r="I26" s="52">
        <v>4.47</v>
      </c>
      <c r="J26" s="52">
        <v>4.47</v>
      </c>
      <c r="K26" s="52">
        <v>4.47</v>
      </c>
      <c r="L26" s="52">
        <v>4.47</v>
      </c>
      <c r="M26" s="52">
        <v>4.47</v>
      </c>
      <c r="N26" s="52">
        <v>4.47</v>
      </c>
      <c r="O26" s="52">
        <v>4.47</v>
      </c>
      <c r="P26" s="52">
        <v>4.47</v>
      </c>
      <c r="Q26" s="52">
        <v>4.47</v>
      </c>
      <c r="R26" s="52">
        <v>4.47</v>
      </c>
      <c r="S26" s="52">
        <v>4.47</v>
      </c>
      <c r="T26" s="52">
        <v>4.47</v>
      </c>
      <c r="U26" s="52">
        <v>4.47</v>
      </c>
      <c r="V26" s="52">
        <v>4.47</v>
      </c>
      <c r="W26" s="52">
        <v>4.47</v>
      </c>
      <c r="X26" s="52">
        <v>4.47</v>
      </c>
      <c r="Y26" s="52">
        <v>4.47</v>
      </c>
      <c r="Z26" s="52">
        <v>4.47</v>
      </c>
      <c r="AA26" s="52">
        <v>4.47</v>
      </c>
      <c r="AB26" s="52">
        <v>4.47</v>
      </c>
      <c r="AC26" s="52">
        <v>4.47</v>
      </c>
      <c r="AD26" s="52">
        <v>4.47</v>
      </c>
      <c r="AE26" s="52">
        <v>4.47</v>
      </c>
      <c r="AF26" s="52">
        <v>4.47</v>
      </c>
      <c r="AG26" s="52">
        <v>4.47</v>
      </c>
      <c r="AH26" s="52">
        <v>4.47</v>
      </c>
      <c r="AI26" s="52">
        <v>4.47</v>
      </c>
      <c r="AJ26" s="52">
        <v>4.47</v>
      </c>
      <c r="AK26" s="52">
        <v>4.47</v>
      </c>
      <c r="AL26" s="52">
        <v>4.47</v>
      </c>
      <c r="AM26" s="52">
        <v>4.47</v>
      </c>
      <c r="AN26" s="52">
        <v>4.47</v>
      </c>
      <c r="AO26" s="52">
        <v>4.47</v>
      </c>
      <c r="AP26" s="52">
        <v>4.47</v>
      </c>
      <c r="AQ26" s="52">
        <v>4.47</v>
      </c>
      <c r="AR26" s="52">
        <v>4.47</v>
      </c>
      <c r="AS26" s="52">
        <v>4.47</v>
      </c>
      <c r="AT26" s="52">
        <v>4.47</v>
      </c>
      <c r="AU26" s="52">
        <v>4.47</v>
      </c>
      <c r="AV26" s="52">
        <v>4.47</v>
      </c>
      <c r="AW26" s="52">
        <v>4.47</v>
      </c>
      <c r="AX26" s="52">
        <v>4.47</v>
      </c>
      <c r="AY26" s="52">
        <v>4.47</v>
      </c>
      <c r="AZ26" s="52">
        <v>4.47</v>
      </c>
      <c r="BA26" s="52">
        <v>4.47</v>
      </c>
      <c r="BB26" s="18">
        <v>4.47</v>
      </c>
    </row>
    <row r="27" spans="1:54">
      <c r="A27" s="67" t="str">
        <f ca="1">IF(Input!A19="","",Input!A19)</f>
        <v>Cadmium (Cd)</v>
      </c>
      <c r="B27" s="42" t="str">
        <f ca="1">IF(Input!D19="","",Input!D19)</f>
        <v>kg</v>
      </c>
      <c r="C27" s="26">
        <v>2000</v>
      </c>
      <c r="D27" s="52" t="s">
        <v>57</v>
      </c>
      <c r="E27" s="52">
        <v>178.8</v>
      </c>
      <c r="F27" s="52">
        <v>178.8</v>
      </c>
      <c r="G27" s="52">
        <v>178.8</v>
      </c>
      <c r="H27" s="52">
        <v>178.8</v>
      </c>
      <c r="I27" s="52">
        <v>178.8</v>
      </c>
      <c r="J27" s="52">
        <v>178.8</v>
      </c>
      <c r="K27" s="52">
        <v>178.8</v>
      </c>
      <c r="L27" s="52">
        <v>178.8</v>
      </c>
      <c r="M27" s="52">
        <v>178.8</v>
      </c>
      <c r="N27" s="52">
        <v>178.8</v>
      </c>
      <c r="O27" s="52">
        <v>178.8</v>
      </c>
      <c r="P27" s="52">
        <v>178.8</v>
      </c>
      <c r="Q27" s="52">
        <v>178.8</v>
      </c>
      <c r="R27" s="52">
        <v>178.8</v>
      </c>
      <c r="S27" s="52">
        <v>178.8</v>
      </c>
      <c r="T27" s="52">
        <v>178.8</v>
      </c>
      <c r="U27" s="52">
        <v>178.8</v>
      </c>
      <c r="V27" s="52">
        <v>178.8</v>
      </c>
      <c r="W27" s="52">
        <v>178.8</v>
      </c>
      <c r="X27" s="52">
        <v>178.8</v>
      </c>
      <c r="Y27" s="52">
        <v>178.8</v>
      </c>
      <c r="Z27" s="52">
        <v>178.8</v>
      </c>
      <c r="AA27" s="52">
        <v>178.8</v>
      </c>
      <c r="AB27" s="52">
        <v>178.8</v>
      </c>
      <c r="AC27" s="52">
        <v>178.8</v>
      </c>
      <c r="AD27" s="52">
        <v>178.8</v>
      </c>
      <c r="AE27" s="52">
        <v>178.8</v>
      </c>
      <c r="AF27" s="52">
        <v>178.8</v>
      </c>
      <c r="AG27" s="52">
        <v>178.8</v>
      </c>
      <c r="AH27" s="52">
        <v>178.8</v>
      </c>
      <c r="AI27" s="52">
        <v>178.8</v>
      </c>
      <c r="AJ27" s="52">
        <v>178.8</v>
      </c>
      <c r="AK27" s="52">
        <v>178.8</v>
      </c>
      <c r="AL27" s="52">
        <v>178.8</v>
      </c>
      <c r="AM27" s="52">
        <v>178.8</v>
      </c>
      <c r="AN27" s="52">
        <v>178.8</v>
      </c>
      <c r="AO27" s="52">
        <v>178.8</v>
      </c>
      <c r="AP27" s="52">
        <v>178.8</v>
      </c>
      <c r="AQ27" s="52">
        <v>178.8</v>
      </c>
      <c r="AR27" s="52">
        <v>178.8</v>
      </c>
      <c r="AS27" s="52">
        <v>178.8</v>
      </c>
      <c r="AT27" s="52">
        <v>178.8</v>
      </c>
      <c r="AU27" s="52">
        <v>178.8</v>
      </c>
      <c r="AV27" s="52">
        <v>178.8</v>
      </c>
      <c r="AW27" s="52">
        <v>178.8</v>
      </c>
      <c r="AX27" s="52">
        <v>178.8</v>
      </c>
      <c r="AY27" s="52">
        <v>178.8</v>
      </c>
      <c r="AZ27" s="52">
        <v>178.8</v>
      </c>
      <c r="BA27" s="52">
        <v>178.8</v>
      </c>
      <c r="BB27" s="18">
        <v>178.8</v>
      </c>
    </row>
    <row r="28" spans="1:54">
      <c r="A28" s="67" t="str">
        <f ca="1">IF(Input!A20="","",Input!A20)</f>
        <v>Krom (Cr) - typisk blanding</v>
      </c>
      <c r="B28" s="42" t="str">
        <f ca="1">IF(Input!D20="","",Input!D20)</f>
        <v>kg</v>
      </c>
      <c r="C28" s="26">
        <v>2000</v>
      </c>
      <c r="D28" s="52" t="s">
        <v>57</v>
      </c>
      <c r="E28" s="52">
        <v>149</v>
      </c>
      <c r="F28" s="52">
        <v>149</v>
      </c>
      <c r="G28" s="52">
        <v>149</v>
      </c>
      <c r="H28" s="52">
        <v>149</v>
      </c>
      <c r="I28" s="52">
        <v>149</v>
      </c>
      <c r="J28" s="52">
        <v>149</v>
      </c>
      <c r="K28" s="52">
        <v>149</v>
      </c>
      <c r="L28" s="52">
        <v>149</v>
      </c>
      <c r="M28" s="52">
        <v>149</v>
      </c>
      <c r="N28" s="52">
        <v>149</v>
      </c>
      <c r="O28" s="52">
        <v>149</v>
      </c>
      <c r="P28" s="52">
        <v>149</v>
      </c>
      <c r="Q28" s="52">
        <v>149</v>
      </c>
      <c r="R28" s="52">
        <v>149</v>
      </c>
      <c r="S28" s="52">
        <v>149</v>
      </c>
      <c r="T28" s="52">
        <v>149</v>
      </c>
      <c r="U28" s="52">
        <v>149</v>
      </c>
      <c r="V28" s="52">
        <v>149</v>
      </c>
      <c r="W28" s="52">
        <v>149</v>
      </c>
      <c r="X28" s="52">
        <v>149</v>
      </c>
      <c r="Y28" s="52">
        <v>149</v>
      </c>
      <c r="Z28" s="52">
        <v>149</v>
      </c>
      <c r="AA28" s="52">
        <v>149</v>
      </c>
      <c r="AB28" s="52">
        <v>149</v>
      </c>
      <c r="AC28" s="52">
        <v>149</v>
      </c>
      <c r="AD28" s="52">
        <v>149</v>
      </c>
      <c r="AE28" s="52">
        <v>149</v>
      </c>
      <c r="AF28" s="52">
        <v>149</v>
      </c>
      <c r="AG28" s="52">
        <v>149</v>
      </c>
      <c r="AH28" s="52">
        <v>149</v>
      </c>
      <c r="AI28" s="52">
        <v>149</v>
      </c>
      <c r="AJ28" s="52">
        <v>149</v>
      </c>
      <c r="AK28" s="52">
        <v>149</v>
      </c>
      <c r="AL28" s="52">
        <v>149</v>
      </c>
      <c r="AM28" s="52">
        <v>149</v>
      </c>
      <c r="AN28" s="52">
        <v>149</v>
      </c>
      <c r="AO28" s="52">
        <v>149</v>
      </c>
      <c r="AP28" s="52">
        <v>149</v>
      </c>
      <c r="AQ28" s="52">
        <v>149</v>
      </c>
      <c r="AR28" s="52">
        <v>149</v>
      </c>
      <c r="AS28" s="52">
        <v>149</v>
      </c>
      <c r="AT28" s="52">
        <v>149</v>
      </c>
      <c r="AU28" s="52">
        <v>149</v>
      </c>
      <c r="AV28" s="52">
        <v>149</v>
      </c>
      <c r="AW28" s="52">
        <v>149</v>
      </c>
      <c r="AX28" s="52">
        <v>149</v>
      </c>
      <c r="AY28" s="52">
        <v>149</v>
      </c>
      <c r="AZ28" s="52">
        <v>149</v>
      </c>
      <c r="BA28" s="52">
        <v>149</v>
      </c>
      <c r="BB28" s="18">
        <v>149</v>
      </c>
    </row>
    <row r="29" spans="1:54">
      <c r="A29" s="67" t="str">
        <f ca="1">IF(Input!A21="","",Input!A21)</f>
        <v>Formaldehyd</v>
      </c>
      <c r="B29" s="42" t="str">
        <f ca="1">IF(Input!D21="","",Input!D21)</f>
        <v>kg</v>
      </c>
      <c r="C29" s="26">
        <v>2000</v>
      </c>
      <c r="D29" s="52" t="s">
        <v>57</v>
      </c>
      <c r="E29" s="52">
        <v>0.55000000000000004</v>
      </c>
      <c r="F29" s="52">
        <v>0.55000000000000004</v>
      </c>
      <c r="G29" s="52">
        <v>0.55000000000000004</v>
      </c>
      <c r="H29" s="52">
        <v>0.55000000000000004</v>
      </c>
      <c r="I29" s="52">
        <v>0.55000000000000004</v>
      </c>
      <c r="J29" s="52">
        <v>0.55000000000000004</v>
      </c>
      <c r="K29" s="52">
        <v>0.55000000000000004</v>
      </c>
      <c r="L29" s="52">
        <v>0.55000000000000004</v>
      </c>
      <c r="M29" s="52">
        <v>0.55000000000000004</v>
      </c>
      <c r="N29" s="52">
        <v>0.55000000000000004</v>
      </c>
      <c r="O29" s="52">
        <v>0.55000000000000004</v>
      </c>
      <c r="P29" s="52">
        <v>0.55000000000000004</v>
      </c>
      <c r="Q29" s="52">
        <v>0.55000000000000004</v>
      </c>
      <c r="R29" s="52">
        <v>0.55000000000000004</v>
      </c>
      <c r="S29" s="52">
        <v>0.55000000000000004</v>
      </c>
      <c r="T29" s="52">
        <v>0.55000000000000004</v>
      </c>
      <c r="U29" s="52">
        <v>0.55000000000000004</v>
      </c>
      <c r="V29" s="52">
        <v>0.55000000000000004</v>
      </c>
      <c r="W29" s="52">
        <v>0.55000000000000004</v>
      </c>
      <c r="X29" s="52">
        <v>0.55000000000000004</v>
      </c>
      <c r="Y29" s="52">
        <v>0.55000000000000004</v>
      </c>
      <c r="Z29" s="52">
        <v>0.55000000000000004</v>
      </c>
      <c r="AA29" s="52">
        <v>0.55000000000000004</v>
      </c>
      <c r="AB29" s="52">
        <v>0.55000000000000004</v>
      </c>
      <c r="AC29" s="52">
        <v>0.55000000000000004</v>
      </c>
      <c r="AD29" s="52">
        <v>0.55000000000000004</v>
      </c>
      <c r="AE29" s="52">
        <v>0.55000000000000004</v>
      </c>
      <c r="AF29" s="52">
        <v>0.55000000000000004</v>
      </c>
      <c r="AG29" s="52">
        <v>0.55000000000000004</v>
      </c>
      <c r="AH29" s="52">
        <v>0.55000000000000004</v>
      </c>
      <c r="AI29" s="52">
        <v>0.55000000000000004</v>
      </c>
      <c r="AJ29" s="52">
        <v>0.55000000000000004</v>
      </c>
      <c r="AK29" s="52">
        <v>0.55000000000000004</v>
      </c>
      <c r="AL29" s="52">
        <v>0.55000000000000004</v>
      </c>
      <c r="AM29" s="52">
        <v>0.55000000000000004</v>
      </c>
      <c r="AN29" s="52">
        <v>0.55000000000000004</v>
      </c>
      <c r="AO29" s="52">
        <v>0.55000000000000004</v>
      </c>
      <c r="AP29" s="52">
        <v>0.55000000000000004</v>
      </c>
      <c r="AQ29" s="52">
        <v>0.55000000000000004</v>
      </c>
      <c r="AR29" s="52">
        <v>0.55000000000000004</v>
      </c>
      <c r="AS29" s="52">
        <v>0.55000000000000004</v>
      </c>
      <c r="AT29" s="52">
        <v>0.55000000000000004</v>
      </c>
      <c r="AU29" s="52">
        <v>0.55000000000000004</v>
      </c>
      <c r="AV29" s="52">
        <v>0.55000000000000004</v>
      </c>
      <c r="AW29" s="52">
        <v>0.55000000000000004</v>
      </c>
      <c r="AX29" s="52">
        <v>0.55000000000000004</v>
      </c>
      <c r="AY29" s="52">
        <v>0.55000000000000004</v>
      </c>
      <c r="AZ29" s="52">
        <v>0.55000000000000004</v>
      </c>
      <c r="BA29" s="52">
        <v>0.55000000000000004</v>
      </c>
      <c r="BB29" s="18">
        <v>0.55000000000000004</v>
      </c>
    </row>
    <row r="30" spans="1:54">
      <c r="A30" s="67" t="str">
        <f ca="1">IF(Input!A22="","",Input!A22)</f>
        <v>Nikkel (Ni)</v>
      </c>
      <c r="B30" s="42" t="str">
        <f ca="1">IF(Input!D22="","",Input!D22)</f>
        <v>kg</v>
      </c>
      <c r="C30" s="26">
        <v>2000</v>
      </c>
      <c r="D30" s="52" t="s">
        <v>57</v>
      </c>
      <c r="E30" s="52">
        <v>17.88</v>
      </c>
      <c r="F30" s="52">
        <v>17.88</v>
      </c>
      <c r="G30" s="52">
        <v>17.88</v>
      </c>
      <c r="H30" s="52">
        <v>17.88</v>
      </c>
      <c r="I30" s="52">
        <v>17.88</v>
      </c>
      <c r="J30" s="52">
        <v>17.88</v>
      </c>
      <c r="K30" s="52">
        <v>17.88</v>
      </c>
      <c r="L30" s="52">
        <v>17.88</v>
      </c>
      <c r="M30" s="52">
        <v>17.88</v>
      </c>
      <c r="N30" s="52">
        <v>17.88</v>
      </c>
      <c r="O30" s="52">
        <v>17.88</v>
      </c>
      <c r="P30" s="52">
        <v>17.88</v>
      </c>
      <c r="Q30" s="52">
        <v>17.88</v>
      </c>
      <c r="R30" s="52">
        <v>17.88</v>
      </c>
      <c r="S30" s="52">
        <v>17.88</v>
      </c>
      <c r="T30" s="52">
        <v>17.88</v>
      </c>
      <c r="U30" s="52">
        <v>17.88</v>
      </c>
      <c r="V30" s="52">
        <v>17.88</v>
      </c>
      <c r="W30" s="52">
        <v>17.88</v>
      </c>
      <c r="X30" s="52">
        <v>17.88</v>
      </c>
      <c r="Y30" s="52">
        <v>17.88</v>
      </c>
      <c r="Z30" s="52">
        <v>17.88</v>
      </c>
      <c r="AA30" s="52">
        <v>17.88</v>
      </c>
      <c r="AB30" s="52">
        <v>17.88</v>
      </c>
      <c r="AC30" s="52">
        <v>17.88</v>
      </c>
      <c r="AD30" s="52">
        <v>17.88</v>
      </c>
      <c r="AE30" s="52">
        <v>17.88</v>
      </c>
      <c r="AF30" s="52">
        <v>17.88</v>
      </c>
      <c r="AG30" s="52">
        <v>17.88</v>
      </c>
      <c r="AH30" s="52">
        <v>17.88</v>
      </c>
      <c r="AI30" s="52">
        <v>17.88</v>
      </c>
      <c r="AJ30" s="52">
        <v>17.88</v>
      </c>
      <c r="AK30" s="52">
        <v>17.88</v>
      </c>
      <c r="AL30" s="52">
        <v>17.88</v>
      </c>
      <c r="AM30" s="52">
        <v>17.88</v>
      </c>
      <c r="AN30" s="52">
        <v>17.88</v>
      </c>
      <c r="AO30" s="52">
        <v>17.88</v>
      </c>
      <c r="AP30" s="52">
        <v>17.88</v>
      </c>
      <c r="AQ30" s="52">
        <v>17.88</v>
      </c>
      <c r="AR30" s="52">
        <v>17.88</v>
      </c>
      <c r="AS30" s="52">
        <v>17.88</v>
      </c>
      <c r="AT30" s="52">
        <v>17.88</v>
      </c>
      <c r="AU30" s="52">
        <v>17.88</v>
      </c>
      <c r="AV30" s="52">
        <v>17.88</v>
      </c>
      <c r="AW30" s="52">
        <v>17.88</v>
      </c>
      <c r="AX30" s="52">
        <v>17.88</v>
      </c>
      <c r="AY30" s="52">
        <v>17.88</v>
      </c>
      <c r="AZ30" s="52">
        <v>17.88</v>
      </c>
      <c r="BA30" s="52">
        <v>17.88</v>
      </c>
      <c r="BB30" s="18">
        <v>17.88</v>
      </c>
    </row>
    <row r="31" spans="1:54">
      <c r="A31" s="67" t="str">
        <f ca="1">IF(Input!A23="","",Input!A23)</f>
        <v>Ammoniak (NH3)</v>
      </c>
      <c r="B31" s="42" t="str">
        <f ca="1">IF(Input!D23="","",Input!D23)</f>
        <v>kg</v>
      </c>
      <c r="C31" s="26">
        <v>2000</v>
      </c>
      <c r="D31" s="52" t="s">
        <v>57</v>
      </c>
      <c r="E31" s="52">
        <v>58.86</v>
      </c>
      <c r="F31" s="52">
        <v>58.86</v>
      </c>
      <c r="G31" s="52">
        <v>58.86</v>
      </c>
      <c r="H31" s="52">
        <v>58.86</v>
      </c>
      <c r="I31" s="52">
        <v>58.86</v>
      </c>
      <c r="J31" s="52">
        <v>58.86</v>
      </c>
      <c r="K31" s="52">
        <v>58.86</v>
      </c>
      <c r="L31" s="52">
        <v>58.86</v>
      </c>
      <c r="M31" s="52">
        <v>58.86</v>
      </c>
      <c r="N31" s="52">
        <v>58.86</v>
      </c>
      <c r="O31" s="52">
        <v>58.86</v>
      </c>
      <c r="P31" s="52">
        <v>58.86</v>
      </c>
      <c r="Q31" s="52">
        <v>58.86</v>
      </c>
      <c r="R31" s="52">
        <v>58.86</v>
      </c>
      <c r="S31" s="52">
        <v>58.86</v>
      </c>
      <c r="T31" s="52">
        <v>58.86</v>
      </c>
      <c r="U31" s="52">
        <v>58.86</v>
      </c>
      <c r="V31" s="52">
        <v>58.86</v>
      </c>
      <c r="W31" s="52">
        <v>58.86</v>
      </c>
      <c r="X31" s="52">
        <v>58.86</v>
      </c>
      <c r="Y31" s="52">
        <v>58.86</v>
      </c>
      <c r="Z31" s="52">
        <v>58.86</v>
      </c>
      <c r="AA31" s="52">
        <v>58.86</v>
      </c>
      <c r="AB31" s="52">
        <v>58.86</v>
      </c>
      <c r="AC31" s="52">
        <v>58.86</v>
      </c>
      <c r="AD31" s="52">
        <v>58.86</v>
      </c>
      <c r="AE31" s="52">
        <v>58.86</v>
      </c>
      <c r="AF31" s="52">
        <v>58.86</v>
      </c>
      <c r="AG31" s="52">
        <v>58.86</v>
      </c>
      <c r="AH31" s="52">
        <v>58.86</v>
      </c>
      <c r="AI31" s="52">
        <v>58.86</v>
      </c>
      <c r="AJ31" s="52">
        <v>58.86</v>
      </c>
      <c r="AK31" s="52">
        <v>58.86</v>
      </c>
      <c r="AL31" s="52">
        <v>58.86</v>
      </c>
      <c r="AM31" s="52">
        <v>58.86</v>
      </c>
      <c r="AN31" s="52">
        <v>58.86</v>
      </c>
      <c r="AO31" s="52">
        <v>58.86</v>
      </c>
      <c r="AP31" s="52">
        <v>58.86</v>
      </c>
      <c r="AQ31" s="52">
        <v>58.86</v>
      </c>
      <c r="AR31" s="52">
        <v>58.86</v>
      </c>
      <c r="AS31" s="52">
        <v>58.86</v>
      </c>
      <c r="AT31" s="52">
        <v>58.86</v>
      </c>
      <c r="AU31" s="52">
        <v>58.86</v>
      </c>
      <c r="AV31" s="52">
        <v>58.86</v>
      </c>
      <c r="AW31" s="52">
        <v>58.86</v>
      </c>
      <c r="AX31" s="52">
        <v>58.86</v>
      </c>
      <c r="AY31" s="52">
        <v>58.86</v>
      </c>
      <c r="AZ31" s="52">
        <v>58.86</v>
      </c>
      <c r="BA31" s="52">
        <v>58.86</v>
      </c>
      <c r="BB31" s="18">
        <v>58.86</v>
      </c>
    </row>
    <row r="32" spans="1:54">
      <c r="A32" s="67" t="str">
        <f ca="1">IF(Input!A24="","",Input!A24)</f>
        <v>Metan (CH4)</v>
      </c>
      <c r="B32" s="42" t="str">
        <f ca="1">IF(Input!D24="","",Input!D24)</f>
        <v>kg</v>
      </c>
      <c r="C32" s="26">
        <v>2009</v>
      </c>
      <c r="D32" s="52" t="s">
        <v>57</v>
      </c>
      <c r="E32" s="52">
        <f t="shared" ref="E32:AJ32" si="0">E18*$B$353</f>
        <v>2.3814000000000002</v>
      </c>
      <c r="F32" s="52">
        <f t="shared" si="0"/>
        <v>2.6522999999999999</v>
      </c>
      <c r="G32" s="52">
        <f t="shared" si="0"/>
        <v>2.9253</v>
      </c>
      <c r="H32" s="52">
        <f t="shared" si="0"/>
        <v>3.2634000000000003</v>
      </c>
      <c r="I32" s="52">
        <f t="shared" si="0"/>
        <v>3.6141000000000001</v>
      </c>
      <c r="J32" s="52">
        <f t="shared" si="0"/>
        <v>3.7841999999999998</v>
      </c>
      <c r="K32" s="52">
        <f t="shared" si="0"/>
        <v>3.9564000000000004</v>
      </c>
      <c r="L32" s="52">
        <f t="shared" si="0"/>
        <v>4.1265000000000001</v>
      </c>
      <c r="M32" s="52">
        <f t="shared" si="0"/>
        <v>4.2987000000000002</v>
      </c>
      <c r="N32" s="52">
        <f t="shared" si="0"/>
        <v>4.4688000000000008</v>
      </c>
      <c r="O32" s="52">
        <f t="shared" si="0"/>
        <v>4.5633000000000008</v>
      </c>
      <c r="P32" s="52">
        <f t="shared" si="0"/>
        <v>4.6578000000000008</v>
      </c>
      <c r="Q32" s="52">
        <f t="shared" si="0"/>
        <v>4.7501999999999995</v>
      </c>
      <c r="R32" s="52">
        <f t="shared" si="0"/>
        <v>4.8446999999999996</v>
      </c>
      <c r="S32" s="52">
        <f t="shared" si="0"/>
        <v>4.9391999999999996</v>
      </c>
      <c r="T32" s="52">
        <f t="shared" si="0"/>
        <v>5.0336999999999996</v>
      </c>
      <c r="U32" s="52">
        <f t="shared" si="0"/>
        <v>5.1281999999999996</v>
      </c>
      <c r="V32" s="52">
        <f t="shared" si="0"/>
        <v>5.2206000000000001</v>
      </c>
      <c r="W32" s="52">
        <f t="shared" si="0"/>
        <v>5.3151000000000002</v>
      </c>
      <c r="X32" s="52">
        <f t="shared" si="0"/>
        <v>5.4096000000000002</v>
      </c>
      <c r="Y32" s="52">
        <f t="shared" si="0"/>
        <v>5.4096000000000002</v>
      </c>
      <c r="Z32" s="52">
        <f t="shared" si="0"/>
        <v>5.4096000000000002</v>
      </c>
      <c r="AA32" s="52">
        <f t="shared" si="0"/>
        <v>5.4096000000000002</v>
      </c>
      <c r="AB32" s="52">
        <f t="shared" si="0"/>
        <v>5.4096000000000002</v>
      </c>
      <c r="AC32" s="52">
        <f t="shared" si="0"/>
        <v>5.4096000000000002</v>
      </c>
      <c r="AD32" s="52">
        <f t="shared" si="0"/>
        <v>5.4096000000000002</v>
      </c>
      <c r="AE32" s="52">
        <f t="shared" si="0"/>
        <v>5.4096000000000002</v>
      </c>
      <c r="AF32" s="52">
        <f t="shared" si="0"/>
        <v>5.4096000000000002</v>
      </c>
      <c r="AG32" s="52">
        <f t="shared" si="0"/>
        <v>5.4096000000000002</v>
      </c>
      <c r="AH32" s="52">
        <f t="shared" si="0"/>
        <v>5.4096000000000002</v>
      </c>
      <c r="AI32" s="52">
        <f t="shared" si="0"/>
        <v>5.4096000000000002</v>
      </c>
      <c r="AJ32" s="52">
        <f t="shared" si="0"/>
        <v>5.4096000000000002</v>
      </c>
      <c r="AK32" s="52">
        <f t="shared" ref="AK32:BB32" si="1">AK18*$B$353</f>
        <v>5.4096000000000002</v>
      </c>
      <c r="AL32" s="52">
        <f t="shared" si="1"/>
        <v>5.4096000000000002</v>
      </c>
      <c r="AM32" s="52">
        <f t="shared" si="1"/>
        <v>5.4096000000000002</v>
      </c>
      <c r="AN32" s="52">
        <f t="shared" si="1"/>
        <v>5.4096000000000002</v>
      </c>
      <c r="AO32" s="52">
        <f t="shared" si="1"/>
        <v>5.4096000000000002</v>
      </c>
      <c r="AP32" s="52">
        <f t="shared" si="1"/>
        <v>5.4096000000000002</v>
      </c>
      <c r="AQ32" s="52">
        <f t="shared" si="1"/>
        <v>5.4096000000000002</v>
      </c>
      <c r="AR32" s="52">
        <f t="shared" si="1"/>
        <v>5.4096000000000002</v>
      </c>
      <c r="AS32" s="52">
        <f t="shared" si="1"/>
        <v>5.4096000000000002</v>
      </c>
      <c r="AT32" s="52">
        <f t="shared" si="1"/>
        <v>5.4096000000000002</v>
      </c>
      <c r="AU32" s="52">
        <f t="shared" si="1"/>
        <v>5.4096000000000002</v>
      </c>
      <c r="AV32" s="52">
        <f t="shared" si="1"/>
        <v>5.4096000000000002</v>
      </c>
      <c r="AW32" s="52">
        <f t="shared" si="1"/>
        <v>5.4096000000000002</v>
      </c>
      <c r="AX32" s="52">
        <f t="shared" si="1"/>
        <v>5.4096000000000002</v>
      </c>
      <c r="AY32" s="52">
        <f t="shared" si="1"/>
        <v>5.4096000000000002</v>
      </c>
      <c r="AZ32" s="52">
        <f t="shared" si="1"/>
        <v>5.4096000000000002</v>
      </c>
      <c r="BA32" s="52">
        <f t="shared" si="1"/>
        <v>5.4096000000000002</v>
      </c>
      <c r="BB32" s="18">
        <f t="shared" si="1"/>
        <v>5.4096000000000002</v>
      </c>
    </row>
    <row r="33" spans="1:54">
      <c r="A33" s="67" t="str">
        <f ca="1">IF(Input!A25="","",Input!A25)</f>
        <v>Lattergas (N2O)</v>
      </c>
      <c r="B33" s="42" t="str">
        <f ca="1">IF(Input!D25="","",Input!D25)</f>
        <v>kg</v>
      </c>
      <c r="C33" s="26">
        <v>2009</v>
      </c>
      <c r="D33" s="52" t="s">
        <v>57</v>
      </c>
      <c r="E33" s="52">
        <f t="shared" ref="E33:AJ33" si="2">E18*$B$354</f>
        <v>35.154000000000003</v>
      </c>
      <c r="F33" s="52">
        <f t="shared" si="2"/>
        <v>39.152999999999999</v>
      </c>
      <c r="G33" s="52">
        <f t="shared" si="2"/>
        <v>43.183</v>
      </c>
      <c r="H33" s="52">
        <f t="shared" si="2"/>
        <v>48.174000000000007</v>
      </c>
      <c r="I33" s="52">
        <f t="shared" si="2"/>
        <v>53.350999999999999</v>
      </c>
      <c r="J33" s="52">
        <f t="shared" si="2"/>
        <v>55.862000000000002</v>
      </c>
      <c r="K33" s="52">
        <f t="shared" si="2"/>
        <v>58.404000000000003</v>
      </c>
      <c r="L33" s="52">
        <f t="shared" si="2"/>
        <v>60.914999999999999</v>
      </c>
      <c r="M33" s="52">
        <f t="shared" si="2"/>
        <v>63.457000000000001</v>
      </c>
      <c r="N33" s="52">
        <f t="shared" si="2"/>
        <v>65.968000000000004</v>
      </c>
      <c r="O33" s="52">
        <f t="shared" si="2"/>
        <v>67.363</v>
      </c>
      <c r="P33" s="52">
        <f t="shared" si="2"/>
        <v>68.75800000000001</v>
      </c>
      <c r="Q33" s="52">
        <f t="shared" si="2"/>
        <v>70.122</v>
      </c>
      <c r="R33" s="52">
        <f t="shared" si="2"/>
        <v>71.516999999999996</v>
      </c>
      <c r="S33" s="52">
        <f t="shared" si="2"/>
        <v>72.911999999999992</v>
      </c>
      <c r="T33" s="52">
        <f t="shared" si="2"/>
        <v>74.307000000000002</v>
      </c>
      <c r="U33" s="52">
        <f t="shared" si="2"/>
        <v>75.701999999999998</v>
      </c>
      <c r="V33" s="52">
        <f t="shared" si="2"/>
        <v>77.066000000000003</v>
      </c>
      <c r="W33" s="52">
        <f t="shared" si="2"/>
        <v>78.460999999999999</v>
      </c>
      <c r="X33" s="52">
        <f t="shared" si="2"/>
        <v>79.855999999999995</v>
      </c>
      <c r="Y33" s="52">
        <f t="shared" si="2"/>
        <v>79.855999999999995</v>
      </c>
      <c r="Z33" s="52">
        <f t="shared" si="2"/>
        <v>79.855999999999995</v>
      </c>
      <c r="AA33" s="52">
        <f t="shared" si="2"/>
        <v>79.855999999999995</v>
      </c>
      <c r="AB33" s="52">
        <f t="shared" si="2"/>
        <v>79.855999999999995</v>
      </c>
      <c r="AC33" s="52">
        <f t="shared" si="2"/>
        <v>79.855999999999995</v>
      </c>
      <c r="AD33" s="52">
        <f t="shared" si="2"/>
        <v>79.855999999999995</v>
      </c>
      <c r="AE33" s="52">
        <f t="shared" si="2"/>
        <v>79.855999999999995</v>
      </c>
      <c r="AF33" s="52">
        <f t="shared" si="2"/>
        <v>79.855999999999995</v>
      </c>
      <c r="AG33" s="52">
        <f t="shared" si="2"/>
        <v>79.855999999999995</v>
      </c>
      <c r="AH33" s="52">
        <f t="shared" si="2"/>
        <v>79.855999999999995</v>
      </c>
      <c r="AI33" s="52">
        <f t="shared" si="2"/>
        <v>79.855999999999995</v>
      </c>
      <c r="AJ33" s="52">
        <f t="shared" si="2"/>
        <v>79.855999999999995</v>
      </c>
      <c r="AK33" s="52">
        <f t="shared" ref="AK33:BB33" si="3">AK18*$B$354</f>
        <v>79.855999999999995</v>
      </c>
      <c r="AL33" s="52">
        <f t="shared" si="3"/>
        <v>79.855999999999995</v>
      </c>
      <c r="AM33" s="52">
        <f t="shared" si="3"/>
        <v>79.855999999999995</v>
      </c>
      <c r="AN33" s="52">
        <f t="shared" si="3"/>
        <v>79.855999999999995</v>
      </c>
      <c r="AO33" s="52">
        <f t="shared" si="3"/>
        <v>79.855999999999995</v>
      </c>
      <c r="AP33" s="52">
        <f t="shared" si="3"/>
        <v>79.855999999999995</v>
      </c>
      <c r="AQ33" s="52">
        <f t="shared" si="3"/>
        <v>79.855999999999995</v>
      </c>
      <c r="AR33" s="52">
        <f t="shared" si="3"/>
        <v>79.855999999999995</v>
      </c>
      <c r="AS33" s="52">
        <f t="shared" si="3"/>
        <v>79.855999999999995</v>
      </c>
      <c r="AT33" s="52">
        <f t="shared" si="3"/>
        <v>79.855999999999995</v>
      </c>
      <c r="AU33" s="52">
        <f t="shared" si="3"/>
        <v>79.855999999999995</v>
      </c>
      <c r="AV33" s="52">
        <f t="shared" si="3"/>
        <v>79.855999999999995</v>
      </c>
      <c r="AW33" s="52">
        <f t="shared" si="3"/>
        <v>79.855999999999995</v>
      </c>
      <c r="AX33" s="52">
        <f t="shared" si="3"/>
        <v>79.855999999999995</v>
      </c>
      <c r="AY33" s="52">
        <f t="shared" si="3"/>
        <v>79.855999999999995</v>
      </c>
      <c r="AZ33" s="52">
        <f t="shared" si="3"/>
        <v>79.855999999999995</v>
      </c>
      <c r="BA33" s="52">
        <f t="shared" si="3"/>
        <v>79.855999999999995</v>
      </c>
      <c r="BB33" s="18">
        <f t="shared" si="3"/>
        <v>79.855999999999995</v>
      </c>
    </row>
    <row r="34" spans="1:54" hidden="1">
      <c r="A34" s="57" t="str">
        <f ca="1">IF(Input!A26="","",Input!A26)</f>
        <v/>
      </c>
      <c r="B34" s="49" t="str">
        <f ca="1">IF(Input!D26="","",Input!D26)</f>
        <v/>
      </c>
      <c r="C34" s="13"/>
      <c r="D34" s="13" t="s">
        <v>75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21"/>
    </row>
    <row r="35" spans="1:54" hidden="1">
      <c r="A35" s="57" t="str">
        <f ca="1">IF(Input!A27="","",Input!A27)</f>
        <v/>
      </c>
      <c r="B35" s="49" t="str">
        <f ca="1">IF(Input!D27="","",Input!D27)</f>
        <v/>
      </c>
      <c r="C35" s="13"/>
      <c r="D35" s="13" t="s">
        <v>75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21"/>
    </row>
    <row r="36" spans="1:54" hidden="1">
      <c r="A36" s="57" t="str">
        <f ca="1">IF(Input!A28="","",Input!A28)</f>
        <v/>
      </c>
      <c r="B36" s="49" t="str">
        <f ca="1">IF(Input!D28="","",Input!D28)</f>
        <v/>
      </c>
      <c r="C36" s="13"/>
      <c r="D36" s="13" t="s">
        <v>75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21"/>
    </row>
    <row r="37" spans="1:54" hidden="1">
      <c r="A37" s="57" t="str">
        <f ca="1">IF(Input!A29="","",Input!A29)</f>
        <v/>
      </c>
      <c r="B37" s="49" t="str">
        <f ca="1">IF(Input!D29="","",Input!D29)</f>
        <v/>
      </c>
      <c r="C37" s="13"/>
      <c r="D37" s="13" t="s">
        <v>75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21"/>
    </row>
    <row r="38" spans="1:54" hidden="1">
      <c r="A38" s="57" t="str">
        <f ca="1">IF(Input!A30="","",Input!A30)</f>
        <v/>
      </c>
      <c r="B38" s="49" t="str">
        <f ca="1">IF(Input!D30="","",Input!D30)</f>
        <v/>
      </c>
      <c r="C38" s="13"/>
      <c r="D38" s="13" t="s">
        <v>75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21"/>
    </row>
    <row r="39" spans="1:54" hidden="1">
      <c r="A39" s="57" t="str">
        <f ca="1">IF(Input!A31="","",Input!A31)</f>
        <v/>
      </c>
      <c r="B39" s="49" t="str">
        <f ca="1">IF(Input!D31="","",Input!D31)</f>
        <v/>
      </c>
      <c r="C39" s="13"/>
      <c r="D39" s="13" t="s">
        <v>75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21"/>
    </row>
    <row r="40" spans="1:54" hidden="1">
      <c r="A40" s="57" t="str">
        <f ca="1">IF(Input!A32="","",Input!A32)</f>
        <v/>
      </c>
      <c r="B40" s="49" t="str">
        <f ca="1">IF(Input!D32="","",Input!D32)</f>
        <v/>
      </c>
      <c r="C40" s="13"/>
      <c r="D40" s="13" t="s">
        <v>75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21"/>
    </row>
    <row r="41" spans="1:54" hidden="1">
      <c r="A41" s="57" t="str">
        <f ca="1">IF(Input!A33="","",Input!A33)</f>
        <v/>
      </c>
      <c r="B41" s="49" t="str">
        <f ca="1">IF(Input!D33="","",Input!D33)</f>
        <v/>
      </c>
      <c r="C41" s="13"/>
      <c r="D41" s="13" t="s">
        <v>75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21"/>
    </row>
    <row r="42" spans="1:54" hidden="1">
      <c r="A42" s="57" t="str">
        <f ca="1">IF(Input!A34="","",Input!A34)</f>
        <v/>
      </c>
      <c r="B42" s="49" t="str">
        <f ca="1">IF(Input!D34="","",Input!D34)</f>
        <v/>
      </c>
      <c r="C42" s="13"/>
      <c r="D42" s="13" t="s">
        <v>75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21"/>
    </row>
    <row r="43" spans="1:54" hidden="1">
      <c r="A43" s="57" t="str">
        <f ca="1">IF(Input!A35="","",Input!A35)</f>
        <v/>
      </c>
      <c r="B43" s="49" t="str">
        <f ca="1">IF(Input!D35="","",Input!D35)</f>
        <v/>
      </c>
      <c r="C43" s="13"/>
      <c r="D43" s="13" t="s">
        <v>75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21"/>
    </row>
    <row r="44" spans="1:54" hidden="1">
      <c r="A44" s="57" t="str">
        <f ca="1">IF(Input!A36="","",Input!A36)</f>
        <v/>
      </c>
      <c r="B44" s="49" t="str">
        <f ca="1">IF(Input!D36="","",Input!D36)</f>
        <v/>
      </c>
      <c r="C44" s="13"/>
      <c r="D44" s="13" t="s">
        <v>75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21"/>
    </row>
    <row r="45" spans="1:54" hidden="1">
      <c r="A45" s="57" t="str">
        <f ca="1">IF(Input!A37="","",Input!A37)</f>
        <v/>
      </c>
      <c r="B45" s="49" t="str">
        <f ca="1">IF(Input!D37="","",Input!D37)</f>
        <v/>
      </c>
      <c r="C45" s="13"/>
      <c r="D45" s="13" t="s">
        <v>75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21"/>
    </row>
    <row r="46" spans="1:54" hidden="1">
      <c r="A46" s="57" t="str">
        <f ca="1">IF(Input!A38="","",Input!A38)</f>
        <v/>
      </c>
      <c r="B46" s="49" t="str">
        <f ca="1">IF(Input!D38="","",Input!D38)</f>
        <v/>
      </c>
      <c r="C46" s="13"/>
      <c r="D46" s="13" t="s">
        <v>75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21"/>
    </row>
    <row r="47" spans="1:54" hidden="1">
      <c r="A47" s="57" t="str">
        <f ca="1">IF(Input!A39="","",Input!A39)</f>
        <v/>
      </c>
      <c r="B47" s="49" t="str">
        <f ca="1">IF(Input!D39="","",Input!D39)</f>
        <v/>
      </c>
      <c r="C47" s="13"/>
      <c r="D47" s="13" t="s">
        <v>75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21"/>
    </row>
    <row r="48" spans="1:54" hidden="1">
      <c r="A48" s="57" t="str">
        <f ca="1">IF(Input!A40="","",Input!A40)</f>
        <v/>
      </c>
      <c r="B48" s="49" t="str">
        <f ca="1">IF(Input!D40="","",Input!D40)</f>
        <v/>
      </c>
      <c r="C48" s="13"/>
      <c r="D48" s="13" t="s">
        <v>75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21"/>
    </row>
    <row r="49" spans="1:54" hidden="1">
      <c r="A49" s="57" t="str">
        <f ca="1">IF(Input!A41="","",Input!A41)</f>
        <v/>
      </c>
      <c r="B49" s="49" t="str">
        <f ca="1">IF(Input!D41="","",Input!D41)</f>
        <v/>
      </c>
      <c r="C49" s="13"/>
      <c r="D49" s="13" t="s">
        <v>75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21"/>
    </row>
    <row r="50" spans="1:54" hidden="1">
      <c r="A50" s="57" t="str">
        <f ca="1">IF(Input!A42="","",Input!A42)</f>
        <v/>
      </c>
      <c r="B50" s="49" t="str">
        <f ca="1">IF(Input!D42="","",Input!D42)</f>
        <v/>
      </c>
      <c r="C50" s="13"/>
      <c r="D50" s="13" t="s">
        <v>75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21"/>
    </row>
    <row r="51" spans="1:54" hidden="1">
      <c r="A51" s="57" t="str">
        <f ca="1">IF(Input!A43="","",Input!A43)</f>
        <v/>
      </c>
      <c r="B51" s="49" t="str">
        <f ca="1">IF(Input!D43="","",Input!D43)</f>
        <v/>
      </c>
      <c r="C51" s="13"/>
      <c r="D51" s="13" t="s">
        <v>75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21"/>
    </row>
    <row r="52" spans="1:54" hidden="1">
      <c r="A52" s="57" t="str">
        <f ca="1">IF(Input!A44="","",Input!A44)</f>
        <v/>
      </c>
      <c r="B52" s="49" t="str">
        <f ca="1">IF(Input!D44="","",Input!D44)</f>
        <v/>
      </c>
      <c r="C52" s="13"/>
      <c r="D52" s="13" t="s">
        <v>75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21"/>
    </row>
    <row r="53" spans="1:54" hidden="1">
      <c r="A53" s="57" t="str">
        <f ca="1">IF(Input!A45="","",Input!A45)</f>
        <v/>
      </c>
      <c r="B53" s="49" t="str">
        <f ca="1">IF(Input!D45="","",Input!D45)</f>
        <v/>
      </c>
      <c r="C53" s="13"/>
      <c r="D53" s="13" t="s">
        <v>75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21"/>
    </row>
    <row r="54" spans="1:54" hidden="1">
      <c r="A54" s="57" t="str">
        <f ca="1">IF(Input!A46="","",Input!A46)</f>
        <v/>
      </c>
      <c r="B54" s="49" t="str">
        <f ca="1">IF(Input!D46="","",Input!D46)</f>
        <v/>
      </c>
      <c r="C54" s="13"/>
      <c r="D54" s="13" t="s">
        <v>75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21"/>
    </row>
    <row r="55" spans="1:54" hidden="1">
      <c r="A55" s="57" t="str">
        <f ca="1">IF(Input!A47="","",Input!A47)</f>
        <v/>
      </c>
      <c r="B55" s="49" t="str">
        <f ca="1">IF(Input!D47="","",Input!D47)</f>
        <v/>
      </c>
      <c r="C55" s="13"/>
      <c r="D55" s="13" t="s">
        <v>75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21"/>
    </row>
    <row r="56" spans="1:54" hidden="1">
      <c r="A56" s="57" t="str">
        <f ca="1">IF(Input!A48="","",Input!A48)</f>
        <v/>
      </c>
      <c r="B56" s="49" t="str">
        <f ca="1">IF(Input!D48="","",Input!D48)</f>
        <v/>
      </c>
      <c r="C56" s="13"/>
      <c r="D56" s="13" t="s">
        <v>75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21"/>
    </row>
    <row r="57" spans="1:54" hidden="1">
      <c r="A57" s="57" t="str">
        <f ca="1">IF(Input!A49="","",Input!A49)</f>
        <v/>
      </c>
      <c r="B57" s="49" t="str">
        <f ca="1">IF(Input!D49="","",Input!D49)</f>
        <v/>
      </c>
      <c r="C57" s="13"/>
      <c r="D57" s="13" t="s">
        <v>75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21"/>
    </row>
    <row r="58" spans="1:54" hidden="1">
      <c r="A58" s="57" t="str">
        <f ca="1">IF(Input!A50="","",Input!A50)</f>
        <v/>
      </c>
      <c r="B58" s="49" t="str">
        <f ca="1">IF(Input!D50="","",Input!D50)</f>
        <v/>
      </c>
      <c r="C58" s="13"/>
      <c r="D58" s="13" t="s">
        <v>75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21"/>
    </row>
    <row r="59" spans="1:54" hidden="1">
      <c r="A59" s="57" t="str">
        <f ca="1">IF(Input!A51="","",Input!A51)</f>
        <v/>
      </c>
      <c r="B59" s="49" t="str">
        <f ca="1">IF(Input!D51="","",Input!D51)</f>
        <v/>
      </c>
      <c r="C59" s="13"/>
      <c r="D59" s="13" t="s">
        <v>75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21"/>
    </row>
    <row r="60" spans="1:54" hidden="1">
      <c r="A60" s="57" t="str">
        <f ca="1">IF(Input!A52="","",Input!A52)</f>
        <v/>
      </c>
      <c r="B60" s="49" t="str">
        <f ca="1">IF(Input!D52="","",Input!D52)</f>
        <v/>
      </c>
      <c r="C60" s="13"/>
      <c r="D60" s="13" t="s">
        <v>75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21"/>
    </row>
    <row r="61" spans="1:54" hidden="1">
      <c r="A61" s="57" t="str">
        <f ca="1">IF(Input!A53="","",Input!A53)</f>
        <v/>
      </c>
      <c r="B61" s="49" t="str">
        <f ca="1">IF(Input!D53="","",Input!D53)</f>
        <v/>
      </c>
      <c r="C61" s="13"/>
      <c r="D61" s="13" t="s">
        <v>75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21"/>
    </row>
    <row r="62" spans="1:54" hidden="1">
      <c r="A62" s="57" t="str">
        <f ca="1">IF(Input!A54="","",Input!A54)</f>
        <v/>
      </c>
      <c r="B62" s="49" t="str">
        <f ca="1">IF(Input!D54="","",Input!D54)</f>
        <v/>
      </c>
      <c r="C62" s="13"/>
      <c r="D62" s="13" t="s">
        <v>75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21"/>
    </row>
    <row r="63" spans="1:54" hidden="1">
      <c r="A63" s="57" t="str">
        <f ca="1">IF(Input!A55="","",Input!A55)</f>
        <v/>
      </c>
      <c r="B63" s="49" t="str">
        <f ca="1">IF(Input!D55="","",Input!D55)</f>
        <v/>
      </c>
      <c r="C63" s="13"/>
      <c r="D63" s="13" t="s">
        <v>75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21"/>
    </row>
    <row r="64" spans="1:54" hidden="1">
      <c r="A64" s="57" t="str">
        <f ca="1">IF(Input!A56="","",Input!A56)</f>
        <v/>
      </c>
      <c r="B64" s="49" t="str">
        <f ca="1">IF(Input!D56="","",Input!D56)</f>
        <v/>
      </c>
      <c r="C64" s="13"/>
      <c r="D64" s="13" t="s">
        <v>75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21"/>
    </row>
    <row r="65" spans="1:54" hidden="1">
      <c r="A65" s="57" t="str">
        <f ca="1">IF(Input!A57="","",Input!A57)</f>
        <v/>
      </c>
      <c r="B65" s="49" t="str">
        <f ca="1">IF(Input!D57="","",Input!D57)</f>
        <v/>
      </c>
      <c r="C65" s="13"/>
      <c r="D65" s="13" t="s">
        <v>75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21"/>
    </row>
    <row r="66" spans="1:54" hidden="1">
      <c r="A66" s="57" t="str">
        <f ca="1">IF(Input!A58="","",Input!A58)</f>
        <v/>
      </c>
      <c r="B66" s="49" t="str">
        <f ca="1">IF(Input!D58="","",Input!D58)</f>
        <v/>
      </c>
      <c r="C66" s="13"/>
      <c r="D66" s="13" t="s">
        <v>75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21"/>
    </row>
    <row r="67" spans="1:54" hidden="1">
      <c r="A67" s="57" t="str">
        <f ca="1">IF(Input!A59="","",Input!A59)</f>
        <v/>
      </c>
      <c r="B67" s="49" t="str">
        <f ca="1">IF(Input!D59="","",Input!D59)</f>
        <v/>
      </c>
      <c r="C67" s="13"/>
      <c r="D67" s="13" t="s">
        <v>75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21"/>
    </row>
    <row r="68" spans="1:54" hidden="1">
      <c r="A68" s="57" t="str">
        <f ca="1">IF(Input!A60="","",Input!A60)</f>
        <v/>
      </c>
      <c r="B68" s="49" t="str">
        <f ca="1">IF(Input!D60="","",Input!D60)</f>
        <v/>
      </c>
      <c r="C68" s="13"/>
      <c r="D68" s="13" t="s">
        <v>75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21"/>
    </row>
    <row r="69" spans="1:54" hidden="1">
      <c r="A69" s="57" t="str">
        <f ca="1">IF(Input!A61="","",Input!A61)</f>
        <v/>
      </c>
      <c r="B69" s="49" t="str">
        <f ca="1">IF(Input!D61="","",Input!D61)</f>
        <v/>
      </c>
      <c r="C69" s="13"/>
      <c r="D69" s="13" t="s">
        <v>75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21"/>
    </row>
    <row r="70" spans="1:54" hidden="1">
      <c r="A70" s="57" t="str">
        <f ca="1">IF(Input!A62="","",Input!A62)</f>
        <v/>
      </c>
      <c r="B70" s="49" t="str">
        <f ca="1">IF(Input!D62="","",Input!D62)</f>
        <v/>
      </c>
      <c r="C70" s="13"/>
      <c r="D70" s="13" t="s">
        <v>75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21"/>
    </row>
    <row r="71" spans="1:54" hidden="1">
      <c r="A71" s="57" t="str">
        <f ca="1">IF(Input!A63="","",Input!A63)</f>
        <v/>
      </c>
      <c r="B71" s="49" t="str">
        <f ca="1">IF(Input!D63="","",Input!D63)</f>
        <v/>
      </c>
      <c r="C71" s="13"/>
      <c r="D71" s="13" t="s">
        <v>75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21"/>
    </row>
    <row r="72" spans="1:54" hidden="1">
      <c r="A72" s="57" t="str">
        <f ca="1">IF(Input!A64="","",Input!A64)</f>
        <v/>
      </c>
      <c r="B72" s="49" t="str">
        <f ca="1">IF(Input!D64="","",Input!D64)</f>
        <v/>
      </c>
      <c r="C72" s="13"/>
      <c r="D72" s="13" t="s">
        <v>75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21"/>
    </row>
    <row r="73" spans="1:54" hidden="1">
      <c r="A73" s="57" t="str">
        <f ca="1">IF(Input!A65="","",Input!A65)</f>
        <v/>
      </c>
      <c r="B73" s="49" t="str">
        <f ca="1">IF(Input!D65="","",Input!D65)</f>
        <v/>
      </c>
      <c r="C73" s="13"/>
      <c r="D73" s="13" t="s">
        <v>75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21"/>
    </row>
    <row r="74" spans="1:54" hidden="1">
      <c r="A74" s="57" t="str">
        <f ca="1">IF(Input!A66="","",Input!A66)</f>
        <v/>
      </c>
      <c r="B74" s="49" t="str">
        <f ca="1">IF(Input!D66="","",Input!D66)</f>
        <v/>
      </c>
      <c r="C74" s="13"/>
      <c r="D74" s="13" t="s">
        <v>75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21"/>
    </row>
    <row r="75" spans="1:54" hidden="1">
      <c r="A75" s="57" t="str">
        <f ca="1">IF(Input!A67="","",Input!A67)</f>
        <v/>
      </c>
      <c r="B75" s="49" t="str">
        <f ca="1">IF(Input!D67="","",Input!D67)</f>
        <v/>
      </c>
      <c r="C75" s="13"/>
      <c r="D75" s="13" t="s">
        <v>75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21"/>
    </row>
    <row r="76" spans="1:54" hidden="1">
      <c r="A76" s="57" t="str">
        <f ca="1">IF(Input!A68="","",Input!A68)</f>
        <v/>
      </c>
      <c r="B76" s="49" t="str">
        <f ca="1">IF(Input!D68="","",Input!D68)</f>
        <v/>
      </c>
      <c r="C76" s="13"/>
      <c r="D76" s="13" t="s">
        <v>75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21"/>
    </row>
    <row r="77" spans="1:54" hidden="1">
      <c r="A77" s="57" t="str">
        <f ca="1">IF(Input!A69="","",Input!A69)</f>
        <v/>
      </c>
      <c r="B77" s="49" t="str">
        <f ca="1">IF(Input!D69="","",Input!D69)</f>
        <v/>
      </c>
      <c r="C77" s="13"/>
      <c r="D77" s="13" t="s">
        <v>75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21"/>
    </row>
    <row r="78" spans="1:54" hidden="1">
      <c r="A78" s="57" t="str">
        <f ca="1">IF(Input!A70="","",Input!A70)</f>
        <v/>
      </c>
      <c r="B78" s="49" t="str">
        <f ca="1">IF(Input!D70="","",Input!D70)</f>
        <v/>
      </c>
      <c r="C78" s="13"/>
      <c r="D78" s="13" t="s">
        <v>75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21"/>
    </row>
    <row r="79" spans="1:54">
      <c r="A79" s="57" t="str">
        <f ca="1">IF(Input!A71="","",Input!A71)</f>
        <v/>
      </c>
      <c r="B79" s="49" t="str">
        <f ca="1">IF(Input!D71="","",Input!D71)</f>
        <v/>
      </c>
      <c r="C79" s="13"/>
      <c r="D79" s="13" t="s">
        <v>75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21"/>
    </row>
    <row r="80" spans="1:54">
      <c r="A80" s="50" t="str">
        <f ca="1">IF(Input!A72="","",Input!A72)</f>
        <v/>
      </c>
      <c r="B80" s="58" t="str">
        <f ca="1">IF(Input!D72="","",Input!D72)</f>
        <v/>
      </c>
      <c r="C80" s="22"/>
      <c r="D80" s="22" t="s">
        <v>75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3"/>
    </row>
    <row r="82" spans="1:51" ht="30" customHeight="1">
      <c r="A82" s="76" t="s">
        <v>82</v>
      </c>
      <c r="B82" s="77">
        <v>2011</v>
      </c>
      <c r="C82" s="77">
        <v>2012</v>
      </c>
      <c r="D82" s="77">
        <v>2013</v>
      </c>
      <c r="E82" s="77">
        <v>2014</v>
      </c>
      <c r="F82" s="77">
        <v>2015</v>
      </c>
      <c r="G82" s="77">
        <v>2016</v>
      </c>
      <c r="H82" s="77">
        <v>2017</v>
      </c>
      <c r="I82" s="77">
        <v>2018</v>
      </c>
      <c r="J82" s="77">
        <v>2019</v>
      </c>
      <c r="K82" s="77">
        <v>2020</v>
      </c>
      <c r="L82" s="77">
        <v>2021</v>
      </c>
      <c r="M82" s="77">
        <v>2022</v>
      </c>
      <c r="N82" s="77">
        <v>2023</v>
      </c>
      <c r="O82" s="77">
        <v>2024</v>
      </c>
      <c r="P82" s="77">
        <v>2025</v>
      </c>
      <c r="Q82" s="77">
        <v>2026</v>
      </c>
      <c r="R82" s="77">
        <v>2027</v>
      </c>
      <c r="S82" s="77">
        <v>2028</v>
      </c>
      <c r="T82" s="77">
        <v>2029</v>
      </c>
      <c r="U82" s="77">
        <v>2030</v>
      </c>
      <c r="V82" s="77">
        <v>2031</v>
      </c>
      <c r="W82" s="77">
        <v>2032</v>
      </c>
      <c r="X82" s="77">
        <v>2033</v>
      </c>
      <c r="Y82" s="77">
        <v>2034</v>
      </c>
      <c r="Z82" s="77">
        <v>2035</v>
      </c>
      <c r="AA82" s="77">
        <v>2036</v>
      </c>
      <c r="AB82" s="77">
        <v>2037</v>
      </c>
      <c r="AC82" s="77">
        <v>2038</v>
      </c>
      <c r="AD82" s="77">
        <v>2039</v>
      </c>
      <c r="AE82" s="77">
        <v>2040</v>
      </c>
      <c r="AF82" s="77">
        <v>2041</v>
      </c>
      <c r="AG82" s="77">
        <v>2042</v>
      </c>
      <c r="AH82" s="77">
        <v>2043</v>
      </c>
      <c r="AI82" s="77">
        <v>2044</v>
      </c>
      <c r="AJ82" s="77">
        <v>2045</v>
      </c>
      <c r="AK82" s="77">
        <v>2046</v>
      </c>
      <c r="AL82" s="77">
        <v>2047</v>
      </c>
      <c r="AM82" s="77">
        <v>2048</v>
      </c>
      <c r="AN82" s="77">
        <v>2049</v>
      </c>
      <c r="AO82" s="77">
        <v>2050</v>
      </c>
      <c r="AP82" s="77">
        <v>2051</v>
      </c>
      <c r="AQ82" s="77">
        <v>2052</v>
      </c>
      <c r="AR82" s="77">
        <v>2053</v>
      </c>
      <c r="AS82" s="77">
        <v>2054</v>
      </c>
      <c r="AT82" s="77">
        <v>2055</v>
      </c>
      <c r="AU82" s="77">
        <v>2056</v>
      </c>
      <c r="AV82" s="77">
        <v>2057</v>
      </c>
      <c r="AW82" s="77">
        <v>2058</v>
      </c>
      <c r="AX82" s="77">
        <v>2059</v>
      </c>
      <c r="AY82" s="78">
        <v>2060</v>
      </c>
    </row>
    <row r="83" spans="1:51">
      <c r="A83" s="67" t="str">
        <f ca="1">IF(Input!A3="","",Input!A3)</f>
        <v>Fremstillingsomkostninger</v>
      </c>
      <c r="B83" s="79">
        <f t="shared" ref="B83:B114" si="4">IF(E11="",0,E11*IF($D11="Eksklusiv",$B$6,IF($D11="Inklusiv",1,"inkl/ex?"))*INDEX($D$3:$X$3,MATCH($B$5,$D$2:$X$2))/INDEX($D$3:$X$3,MATCH($C11,$D$2:$X$2)))</f>
        <v>1</v>
      </c>
      <c r="C83" s="79">
        <f t="shared" ref="C83:C114" si="5">IF(F11="",0,F11*IF($D11="Eksklusiv",$B$6,IF($D11="Inklusiv",1,"inkl/ex?"))*INDEX($D$3:$X$3,MATCH($B$5,$D$2:$X$2))/INDEX($D$3:$X$3,MATCH($C11,$D$2:$X$2)))</f>
        <v>1</v>
      </c>
      <c r="D83" s="79">
        <f t="shared" ref="D83:D114" si="6">IF(G11="",0,G11*IF($D11="Eksklusiv",$B$6,IF($D11="Inklusiv",1,"inkl/ex?"))*INDEX($D$3:$X$3,MATCH($B$5,$D$2:$X$2))/INDEX($D$3:$X$3,MATCH($C11,$D$2:$X$2)))</f>
        <v>1</v>
      </c>
      <c r="E83" s="79">
        <f t="shared" ref="E83:E114" si="7">IF(H11="",0,H11*IF($D11="Eksklusiv",$B$6,IF($D11="Inklusiv",1,"inkl/ex?"))*INDEX($D$3:$X$3,MATCH($B$5,$D$2:$X$2))/INDEX($D$3:$X$3,MATCH($C11,$D$2:$X$2)))</f>
        <v>1</v>
      </c>
      <c r="F83" s="79">
        <f t="shared" ref="F83:F114" si="8">IF(I11="",0,I11*IF($D11="Eksklusiv",$B$6,IF($D11="Inklusiv",1,"inkl/ex?"))*INDEX($D$3:$X$3,MATCH($B$5,$D$2:$X$2))/INDEX($D$3:$X$3,MATCH($C11,$D$2:$X$2)))</f>
        <v>1</v>
      </c>
      <c r="G83" s="79">
        <f t="shared" ref="G83:G114" si="9">IF(J11="",0,J11*IF($D11="Eksklusiv",$B$6,IF($D11="Inklusiv",1,"inkl/ex?"))*INDEX($D$3:$X$3,MATCH($B$5,$D$2:$X$2))/INDEX($D$3:$X$3,MATCH($C11,$D$2:$X$2)))</f>
        <v>1</v>
      </c>
      <c r="H83" s="79">
        <f t="shared" ref="H83:H114" si="10">IF(K11="",0,K11*IF($D11="Eksklusiv",$B$6,IF($D11="Inklusiv",1,"inkl/ex?"))*INDEX($D$3:$X$3,MATCH($B$5,$D$2:$X$2))/INDEX($D$3:$X$3,MATCH($C11,$D$2:$X$2)))</f>
        <v>1</v>
      </c>
      <c r="I83" s="79">
        <f t="shared" ref="I83:I114" si="11">IF(L11="",0,L11*IF($D11="Eksklusiv",$B$6,IF($D11="Inklusiv",1,"inkl/ex?"))*INDEX($D$3:$X$3,MATCH($B$5,$D$2:$X$2))/INDEX($D$3:$X$3,MATCH($C11,$D$2:$X$2)))</f>
        <v>1</v>
      </c>
      <c r="J83" s="79">
        <f t="shared" ref="J83:J114" si="12">IF(M11="",0,M11*IF($D11="Eksklusiv",$B$6,IF($D11="Inklusiv",1,"inkl/ex?"))*INDEX($D$3:$X$3,MATCH($B$5,$D$2:$X$2))/INDEX($D$3:$X$3,MATCH($C11,$D$2:$X$2)))</f>
        <v>1</v>
      </c>
      <c r="K83" s="79">
        <f t="shared" ref="K83:K114" si="13">IF(N11="",0,N11*IF($D11="Eksklusiv",$B$6,IF($D11="Inklusiv",1,"inkl/ex?"))*INDEX($D$3:$X$3,MATCH($B$5,$D$2:$X$2))/INDEX($D$3:$X$3,MATCH($C11,$D$2:$X$2)))</f>
        <v>1</v>
      </c>
      <c r="L83" s="79">
        <f t="shared" ref="L83:L114" si="14">IF(O11="",0,O11*IF($D11="Eksklusiv",$B$6,IF($D11="Inklusiv",1,"inkl/ex?"))*INDEX($D$3:$X$3,MATCH($B$5,$D$2:$X$2))/INDEX($D$3:$X$3,MATCH($C11,$D$2:$X$2)))</f>
        <v>1</v>
      </c>
      <c r="M83" s="79">
        <f t="shared" ref="M83:M114" si="15">IF(P11="",0,P11*IF($D11="Eksklusiv",$B$6,IF($D11="Inklusiv",1,"inkl/ex?"))*INDEX($D$3:$X$3,MATCH($B$5,$D$2:$X$2))/INDEX($D$3:$X$3,MATCH($C11,$D$2:$X$2)))</f>
        <v>1</v>
      </c>
      <c r="N83" s="79">
        <f t="shared" ref="N83:N114" si="16">IF(Q11="",0,Q11*IF($D11="Eksklusiv",$B$6,IF($D11="Inklusiv",1,"inkl/ex?"))*INDEX($D$3:$X$3,MATCH($B$5,$D$2:$X$2))/INDEX($D$3:$X$3,MATCH($C11,$D$2:$X$2)))</f>
        <v>1</v>
      </c>
      <c r="O83" s="79">
        <f t="shared" ref="O83:O114" si="17">IF(R11="",0,R11*IF($D11="Eksklusiv",$B$6,IF($D11="Inklusiv",1,"inkl/ex?"))*INDEX($D$3:$X$3,MATCH($B$5,$D$2:$X$2))/INDEX($D$3:$X$3,MATCH($C11,$D$2:$X$2)))</f>
        <v>1</v>
      </c>
      <c r="P83" s="79">
        <f t="shared" ref="P83:P114" si="18">IF(S11="",0,S11*IF($D11="Eksklusiv",$B$6,IF($D11="Inklusiv",1,"inkl/ex?"))*INDEX($D$3:$X$3,MATCH($B$5,$D$2:$X$2))/INDEX($D$3:$X$3,MATCH($C11,$D$2:$X$2)))</f>
        <v>1</v>
      </c>
      <c r="Q83" s="79">
        <f t="shared" ref="Q83:Q114" si="19">IF(T11="",0,T11*IF($D11="Eksklusiv",$B$6,IF($D11="Inklusiv",1,"inkl/ex?"))*INDEX($D$3:$X$3,MATCH($B$5,$D$2:$X$2))/INDEX($D$3:$X$3,MATCH($C11,$D$2:$X$2)))</f>
        <v>1</v>
      </c>
      <c r="R83" s="79">
        <f t="shared" ref="R83:R114" si="20">IF(U11="",0,U11*IF($D11="Eksklusiv",$B$6,IF($D11="Inklusiv",1,"inkl/ex?"))*INDEX($D$3:$X$3,MATCH($B$5,$D$2:$X$2))/INDEX($D$3:$X$3,MATCH($C11,$D$2:$X$2)))</f>
        <v>1</v>
      </c>
      <c r="S83" s="79">
        <f t="shared" ref="S83:S114" si="21">IF(V11="",0,V11*IF($D11="Eksklusiv",$B$6,IF($D11="Inklusiv",1,"inkl/ex?"))*INDEX($D$3:$X$3,MATCH($B$5,$D$2:$X$2))/INDEX($D$3:$X$3,MATCH($C11,$D$2:$X$2)))</f>
        <v>1</v>
      </c>
      <c r="T83" s="79">
        <f t="shared" ref="T83:T114" si="22">IF(W11="",0,W11*IF($D11="Eksklusiv",$B$6,IF($D11="Inklusiv",1,"inkl/ex?"))*INDEX($D$3:$X$3,MATCH($B$5,$D$2:$X$2))/INDEX($D$3:$X$3,MATCH($C11,$D$2:$X$2)))</f>
        <v>1</v>
      </c>
      <c r="U83" s="79">
        <f t="shared" ref="U83:U114" si="23">IF(X11="",0,X11*IF($D11="Eksklusiv",$B$6,IF($D11="Inklusiv",1,"inkl/ex?"))*INDEX($D$3:$X$3,MATCH($B$5,$D$2:$X$2))/INDEX($D$3:$X$3,MATCH($C11,$D$2:$X$2)))</f>
        <v>1</v>
      </c>
      <c r="V83" s="79">
        <f t="shared" ref="V83:V114" si="24">IF(Y11="",0,Y11*IF($D11="Eksklusiv",$B$6,IF($D11="Inklusiv",1,"inkl/ex?"))*INDEX($D$3:$X$3,MATCH($B$5,$D$2:$X$2))/INDEX($D$3:$X$3,MATCH($C11,$D$2:$X$2)))</f>
        <v>1</v>
      </c>
      <c r="W83" s="79">
        <f t="shared" ref="W83:W114" si="25">IF(Z11="",0,Z11*IF($D11="Eksklusiv",$B$6,IF($D11="Inklusiv",1,"inkl/ex?"))*INDEX($D$3:$X$3,MATCH($B$5,$D$2:$X$2))/INDEX($D$3:$X$3,MATCH($C11,$D$2:$X$2)))</f>
        <v>1</v>
      </c>
      <c r="X83" s="79">
        <f t="shared" ref="X83:X114" si="26">IF(AA11="",0,AA11*IF($D11="Eksklusiv",$B$6,IF($D11="Inklusiv",1,"inkl/ex?"))*INDEX($D$3:$X$3,MATCH($B$5,$D$2:$X$2))/INDEX($D$3:$X$3,MATCH($C11,$D$2:$X$2)))</f>
        <v>1</v>
      </c>
      <c r="Y83" s="79">
        <f t="shared" ref="Y83:Y114" si="27">IF(AB11="",0,AB11*IF($D11="Eksklusiv",$B$6,IF($D11="Inklusiv",1,"inkl/ex?"))*INDEX($D$3:$X$3,MATCH($B$5,$D$2:$X$2))/INDEX($D$3:$X$3,MATCH($C11,$D$2:$X$2)))</f>
        <v>1</v>
      </c>
      <c r="Z83" s="79">
        <f t="shared" ref="Z83:Z114" si="28">IF(AC11="",0,AC11*IF($D11="Eksklusiv",$B$6,IF($D11="Inklusiv",1,"inkl/ex?"))*INDEX($D$3:$X$3,MATCH($B$5,$D$2:$X$2))/INDEX($D$3:$X$3,MATCH($C11,$D$2:$X$2)))</f>
        <v>1</v>
      </c>
      <c r="AA83" s="79">
        <f t="shared" ref="AA83:AA114" si="29">IF(AD11="",0,AD11*IF($D11="Eksklusiv",$B$6,IF($D11="Inklusiv",1,"inkl/ex?"))*INDEX($D$3:$X$3,MATCH($B$5,$D$2:$X$2))/INDEX($D$3:$X$3,MATCH($C11,$D$2:$X$2)))</f>
        <v>1</v>
      </c>
      <c r="AB83" s="79">
        <f t="shared" ref="AB83:AB114" si="30">IF(AE11="",0,AE11*IF($D11="Eksklusiv",$B$6,IF($D11="Inklusiv",1,"inkl/ex?"))*INDEX($D$3:$X$3,MATCH($B$5,$D$2:$X$2))/INDEX($D$3:$X$3,MATCH($C11,$D$2:$X$2)))</f>
        <v>1</v>
      </c>
      <c r="AC83" s="79">
        <f t="shared" ref="AC83:AC114" si="31">IF(AF11="",0,AF11*IF($D11="Eksklusiv",$B$6,IF($D11="Inklusiv",1,"inkl/ex?"))*INDEX($D$3:$X$3,MATCH($B$5,$D$2:$X$2))/INDEX($D$3:$X$3,MATCH($C11,$D$2:$X$2)))</f>
        <v>1</v>
      </c>
      <c r="AD83" s="79">
        <f t="shared" ref="AD83:AD114" si="32">IF(AG11="",0,AG11*IF($D11="Eksklusiv",$B$6,IF($D11="Inklusiv",1,"inkl/ex?"))*INDEX($D$3:$X$3,MATCH($B$5,$D$2:$X$2))/INDEX($D$3:$X$3,MATCH($C11,$D$2:$X$2)))</f>
        <v>1</v>
      </c>
      <c r="AE83" s="79">
        <f t="shared" ref="AE83:AE114" si="33">IF(AH11="",0,AH11*IF($D11="Eksklusiv",$B$6,IF($D11="Inklusiv",1,"inkl/ex?"))*INDEX($D$3:$X$3,MATCH($B$5,$D$2:$X$2))/INDEX($D$3:$X$3,MATCH($C11,$D$2:$X$2)))</f>
        <v>1</v>
      </c>
      <c r="AF83" s="79">
        <f t="shared" ref="AF83:AF114" si="34">IF(AI11="",0,AI11*IF($D11="Eksklusiv",$B$6,IF($D11="Inklusiv",1,"inkl/ex?"))*INDEX($D$3:$X$3,MATCH($B$5,$D$2:$X$2))/INDEX($D$3:$X$3,MATCH($C11,$D$2:$X$2)))</f>
        <v>1</v>
      </c>
      <c r="AG83" s="79">
        <f t="shared" ref="AG83:AG114" si="35">IF(AJ11="",0,AJ11*IF($D11="Eksklusiv",$B$6,IF($D11="Inklusiv",1,"inkl/ex?"))*INDEX($D$3:$X$3,MATCH($B$5,$D$2:$X$2))/INDEX($D$3:$X$3,MATCH($C11,$D$2:$X$2)))</f>
        <v>1</v>
      </c>
      <c r="AH83" s="79">
        <f t="shared" ref="AH83:AH114" si="36">IF(AK11="",0,AK11*IF($D11="Eksklusiv",$B$6,IF($D11="Inklusiv",1,"inkl/ex?"))*INDEX($D$3:$X$3,MATCH($B$5,$D$2:$X$2))/INDEX($D$3:$X$3,MATCH($C11,$D$2:$X$2)))</f>
        <v>1</v>
      </c>
      <c r="AI83" s="79">
        <f t="shared" ref="AI83:AI114" si="37">IF(AL11="",0,AL11*IF($D11="Eksklusiv",$B$6,IF($D11="Inklusiv",1,"inkl/ex?"))*INDEX($D$3:$X$3,MATCH($B$5,$D$2:$X$2))/INDEX($D$3:$X$3,MATCH($C11,$D$2:$X$2)))</f>
        <v>1</v>
      </c>
      <c r="AJ83" s="79">
        <f t="shared" ref="AJ83:AJ114" si="38">IF(AM11="",0,AM11*IF($D11="Eksklusiv",$B$6,IF($D11="Inklusiv",1,"inkl/ex?"))*INDEX($D$3:$X$3,MATCH($B$5,$D$2:$X$2))/INDEX($D$3:$X$3,MATCH($C11,$D$2:$X$2)))</f>
        <v>1</v>
      </c>
      <c r="AK83" s="79">
        <f t="shared" ref="AK83:AK114" si="39">IF(AN11="",0,AN11*IF($D11="Eksklusiv",$B$6,IF($D11="Inklusiv",1,"inkl/ex?"))*INDEX($D$3:$X$3,MATCH($B$5,$D$2:$X$2))/INDEX($D$3:$X$3,MATCH($C11,$D$2:$X$2)))</f>
        <v>1</v>
      </c>
      <c r="AL83" s="79">
        <f t="shared" ref="AL83:AL114" si="40">IF(AO11="",0,AO11*IF($D11="Eksklusiv",$B$6,IF($D11="Inklusiv",1,"inkl/ex?"))*INDEX($D$3:$X$3,MATCH($B$5,$D$2:$X$2))/INDEX($D$3:$X$3,MATCH($C11,$D$2:$X$2)))</f>
        <v>1</v>
      </c>
      <c r="AM83" s="79">
        <f t="shared" ref="AM83:AM114" si="41">IF(AP11="",0,AP11*IF($D11="Eksklusiv",$B$6,IF($D11="Inklusiv",1,"inkl/ex?"))*INDEX($D$3:$X$3,MATCH($B$5,$D$2:$X$2))/INDEX($D$3:$X$3,MATCH($C11,$D$2:$X$2)))</f>
        <v>1</v>
      </c>
      <c r="AN83" s="79">
        <f t="shared" ref="AN83:AN114" si="42">IF(AQ11="",0,AQ11*IF($D11="Eksklusiv",$B$6,IF($D11="Inklusiv",1,"inkl/ex?"))*INDEX($D$3:$X$3,MATCH($B$5,$D$2:$X$2))/INDEX($D$3:$X$3,MATCH($C11,$D$2:$X$2)))</f>
        <v>1</v>
      </c>
      <c r="AO83" s="79">
        <f t="shared" ref="AO83:AO114" si="43">IF(AR11="",0,AR11*IF($D11="Eksklusiv",$B$6,IF($D11="Inklusiv",1,"inkl/ex?"))*INDEX($D$3:$X$3,MATCH($B$5,$D$2:$X$2))/INDEX($D$3:$X$3,MATCH($C11,$D$2:$X$2)))</f>
        <v>1</v>
      </c>
      <c r="AP83" s="79">
        <f t="shared" ref="AP83:AP114" si="44">IF(AS11="",0,AS11*IF($D11="Eksklusiv",$B$6,IF($D11="Inklusiv",1,"inkl/ex?"))*INDEX($D$3:$X$3,MATCH($B$5,$D$2:$X$2))/INDEX($D$3:$X$3,MATCH($C11,$D$2:$X$2)))</f>
        <v>1</v>
      </c>
      <c r="AQ83" s="79">
        <f t="shared" ref="AQ83:AQ114" si="45">IF(AT11="",0,AT11*IF($D11="Eksklusiv",$B$6,IF($D11="Inklusiv",1,"inkl/ex?"))*INDEX($D$3:$X$3,MATCH($B$5,$D$2:$X$2))/INDEX($D$3:$X$3,MATCH($C11,$D$2:$X$2)))</f>
        <v>1</v>
      </c>
      <c r="AR83" s="79">
        <f t="shared" ref="AR83:AR114" si="46">IF(AU11="",0,AU11*IF($D11="Eksklusiv",$B$6,IF($D11="Inklusiv",1,"inkl/ex?"))*INDEX($D$3:$X$3,MATCH($B$5,$D$2:$X$2))/INDEX($D$3:$X$3,MATCH($C11,$D$2:$X$2)))</f>
        <v>1</v>
      </c>
      <c r="AS83" s="79">
        <f t="shared" ref="AS83:AS114" si="47">IF(AV11="",0,AV11*IF($D11="Eksklusiv",$B$6,IF($D11="Inklusiv",1,"inkl/ex?"))*INDEX($D$3:$X$3,MATCH($B$5,$D$2:$X$2))/INDEX($D$3:$X$3,MATCH($C11,$D$2:$X$2)))</f>
        <v>1</v>
      </c>
      <c r="AT83" s="79">
        <f t="shared" ref="AT83:AT114" si="48">IF(AW11="",0,AW11*IF($D11="Eksklusiv",$B$6,IF($D11="Inklusiv",1,"inkl/ex?"))*INDEX($D$3:$X$3,MATCH($B$5,$D$2:$X$2))/INDEX($D$3:$X$3,MATCH($C11,$D$2:$X$2)))</f>
        <v>1</v>
      </c>
      <c r="AU83" s="79">
        <f t="shared" ref="AU83:AU114" si="49">IF(AX11="",0,AX11*IF($D11="Eksklusiv",$B$6,IF($D11="Inklusiv",1,"inkl/ex?"))*INDEX($D$3:$X$3,MATCH($B$5,$D$2:$X$2))/INDEX($D$3:$X$3,MATCH($C11,$D$2:$X$2)))</f>
        <v>1</v>
      </c>
      <c r="AV83" s="79">
        <f t="shared" ref="AV83:AV114" si="50">IF(AY11="",0,AY11*IF($D11="Eksklusiv",$B$6,IF($D11="Inklusiv",1,"inkl/ex?"))*INDEX($D$3:$X$3,MATCH($B$5,$D$2:$X$2))/INDEX($D$3:$X$3,MATCH($C11,$D$2:$X$2)))</f>
        <v>1</v>
      </c>
      <c r="AW83" s="79">
        <f t="shared" ref="AW83:AW114" si="51">IF(AZ11="",0,AZ11*IF($D11="Eksklusiv",$B$6,IF($D11="Inklusiv",1,"inkl/ex?"))*INDEX($D$3:$X$3,MATCH($B$5,$D$2:$X$2))/INDEX($D$3:$X$3,MATCH($C11,$D$2:$X$2)))</f>
        <v>1</v>
      </c>
      <c r="AX83" s="79">
        <f t="shared" ref="AX83:AX114" si="52">IF(BA11="",0,BA11*IF($D11="Eksklusiv",$B$6,IF($D11="Inklusiv",1,"inkl/ex?"))*INDEX($D$3:$X$3,MATCH($B$5,$D$2:$X$2))/INDEX($D$3:$X$3,MATCH($C11,$D$2:$X$2)))</f>
        <v>1</v>
      </c>
      <c r="AY83" s="80">
        <f t="shared" ref="AY83:AY114" si="53">IF(BB11="",0,BB11*IF($D11="Eksklusiv",$B$6,IF($D11="Inklusiv",1,"inkl/ex?"))*INDEX($D$3:$X$3,MATCH($B$5,$D$2:$X$2))/INDEX($D$3:$X$3,MATCH($C11,$D$2:$X$2)))</f>
        <v>1</v>
      </c>
    </row>
    <row r="84" spans="1:51">
      <c r="A84" s="67" t="str">
        <f ca="1">IF(Input!A4="","",Input!A4)</f>
        <v>Elforbrug (Privat)</v>
      </c>
      <c r="B84" s="79">
        <f t="shared" si="4"/>
        <v>0.52764447582338503</v>
      </c>
      <c r="C84" s="79">
        <f t="shared" si="5"/>
        <v>0.55433889428291094</v>
      </c>
      <c r="D84" s="79">
        <f t="shared" si="6"/>
        <v>0.58596275961242861</v>
      </c>
      <c r="E84" s="79">
        <f t="shared" si="7"/>
        <v>0.55290224410793143</v>
      </c>
      <c r="F84" s="79">
        <f t="shared" si="8"/>
        <v>0.59745947330825844</v>
      </c>
      <c r="G84" s="79">
        <f t="shared" si="9"/>
        <v>0.59112498692722826</v>
      </c>
      <c r="H84" s="79">
        <f t="shared" si="10"/>
        <v>0.62512425437121821</v>
      </c>
      <c r="I84" s="79">
        <f t="shared" si="11"/>
        <v>0.66726478170073589</v>
      </c>
      <c r="J84" s="79">
        <f t="shared" si="12"/>
        <v>0.65926801040556016</v>
      </c>
      <c r="K84" s="79">
        <f t="shared" si="13"/>
        <v>0.69152021337694192</v>
      </c>
      <c r="L84" s="79">
        <f t="shared" si="14"/>
        <v>0.66105044006541291</v>
      </c>
      <c r="M84" s="79">
        <f t="shared" si="15"/>
        <v>0.70746022373180706</v>
      </c>
      <c r="N84" s="79">
        <f t="shared" si="16"/>
        <v>0.75774976222076862</v>
      </c>
      <c r="O84" s="79">
        <f t="shared" si="17"/>
        <v>0.66540108477841364</v>
      </c>
      <c r="P84" s="79">
        <f t="shared" si="18"/>
        <v>0.67783727709566632</v>
      </c>
      <c r="Q84" s="79">
        <f t="shared" si="19"/>
        <v>0.69324196509566649</v>
      </c>
      <c r="R84" s="79">
        <f t="shared" si="20"/>
        <v>0.74290147035159448</v>
      </c>
      <c r="S84" s="79">
        <f t="shared" si="21"/>
        <v>0.8436861983156172</v>
      </c>
      <c r="T84" s="79">
        <f t="shared" si="22"/>
        <v>0.86139810144235507</v>
      </c>
      <c r="U84" s="79">
        <f t="shared" si="23"/>
        <v>0.87399295264758792</v>
      </c>
      <c r="V84" s="79">
        <f t="shared" si="24"/>
        <v>0.87399295264758792</v>
      </c>
      <c r="W84" s="79">
        <f t="shared" si="25"/>
        <v>0.87399295264758792</v>
      </c>
      <c r="X84" s="79">
        <f t="shared" si="26"/>
        <v>0.87399295264758792</v>
      </c>
      <c r="Y84" s="79">
        <f t="shared" si="27"/>
        <v>0.87399295264758792</v>
      </c>
      <c r="Z84" s="79">
        <f t="shared" si="28"/>
        <v>0.87399295264758792</v>
      </c>
      <c r="AA84" s="79">
        <f t="shared" si="29"/>
        <v>0.87399295264758792</v>
      </c>
      <c r="AB84" s="79">
        <f t="shared" si="30"/>
        <v>0.87399295264758792</v>
      </c>
      <c r="AC84" s="79">
        <f t="shared" si="31"/>
        <v>0.87399295264758792</v>
      </c>
      <c r="AD84" s="79">
        <f t="shared" si="32"/>
        <v>0.87399295264758792</v>
      </c>
      <c r="AE84" s="79">
        <f t="shared" si="33"/>
        <v>0.87399295264758792</v>
      </c>
      <c r="AF84" s="79">
        <f t="shared" si="34"/>
        <v>0.87399295264758792</v>
      </c>
      <c r="AG84" s="79">
        <f t="shared" si="35"/>
        <v>0.87399295264758792</v>
      </c>
      <c r="AH84" s="79">
        <f t="shared" si="36"/>
        <v>0.87399295264758792</v>
      </c>
      <c r="AI84" s="79">
        <f t="shared" si="37"/>
        <v>0.87399295264758792</v>
      </c>
      <c r="AJ84" s="79">
        <f t="shared" si="38"/>
        <v>0.87399295264758792</v>
      </c>
      <c r="AK84" s="79">
        <f t="shared" si="39"/>
        <v>0.87399295264758792</v>
      </c>
      <c r="AL84" s="79">
        <f t="shared" si="40"/>
        <v>0.87399295264758792</v>
      </c>
      <c r="AM84" s="79">
        <f t="shared" si="41"/>
        <v>0.87399295264758792</v>
      </c>
      <c r="AN84" s="79">
        <f t="shared" si="42"/>
        <v>0.87399295264758792</v>
      </c>
      <c r="AO84" s="79">
        <f t="shared" si="43"/>
        <v>0.87399295264758792</v>
      </c>
      <c r="AP84" s="79">
        <f t="shared" si="44"/>
        <v>0.87399295264758792</v>
      </c>
      <c r="AQ84" s="79">
        <f t="shared" si="45"/>
        <v>0.87399295264758792</v>
      </c>
      <c r="AR84" s="79">
        <f t="shared" si="46"/>
        <v>0.87399295264758792</v>
      </c>
      <c r="AS84" s="79">
        <f t="shared" si="47"/>
        <v>0.87399295264758792</v>
      </c>
      <c r="AT84" s="79">
        <f t="shared" si="48"/>
        <v>0.87399295264758792</v>
      </c>
      <c r="AU84" s="79">
        <f t="shared" si="49"/>
        <v>0.87399295264758792</v>
      </c>
      <c r="AV84" s="79">
        <f t="shared" si="50"/>
        <v>0.87399295264758792</v>
      </c>
      <c r="AW84" s="79">
        <f t="shared" si="51"/>
        <v>0.87399295264758792</v>
      </c>
      <c r="AX84" s="79">
        <f t="shared" si="52"/>
        <v>0.87399295264758792</v>
      </c>
      <c r="AY84" s="80">
        <f t="shared" si="53"/>
        <v>0.87399295264758792</v>
      </c>
    </row>
    <row r="85" spans="1:51">
      <c r="A85" s="67" t="str">
        <f ca="1">IF(Input!A5="","",Input!A5)</f>
        <v>Elforbrug (Virksomhed)</v>
      </c>
      <c r="B85" s="79">
        <f t="shared" si="4"/>
        <v>0.49009924278986106</v>
      </c>
      <c r="C85" s="79">
        <f t="shared" si="5"/>
        <v>0.51679366124938675</v>
      </c>
      <c r="D85" s="79">
        <f t="shared" si="6"/>
        <v>0.5484175265789043</v>
      </c>
      <c r="E85" s="79">
        <f t="shared" si="7"/>
        <v>0.51414587452493865</v>
      </c>
      <c r="F85" s="79">
        <f t="shared" si="8"/>
        <v>0.55991424027473424</v>
      </c>
      <c r="G85" s="79">
        <f t="shared" si="9"/>
        <v>0.55357975389370406</v>
      </c>
      <c r="H85" s="79">
        <f t="shared" si="10"/>
        <v>0.58757902133769424</v>
      </c>
      <c r="I85" s="79">
        <f t="shared" si="11"/>
        <v>0.62971954866721169</v>
      </c>
      <c r="J85" s="79">
        <f t="shared" si="12"/>
        <v>0.62172277737203596</v>
      </c>
      <c r="K85" s="79">
        <f t="shared" si="13"/>
        <v>0.65397498034341783</v>
      </c>
      <c r="L85" s="79">
        <f t="shared" si="14"/>
        <v>0.62350520703188872</v>
      </c>
      <c r="M85" s="79">
        <f t="shared" si="15"/>
        <v>0.66991499069828286</v>
      </c>
      <c r="N85" s="79">
        <f t="shared" si="16"/>
        <v>0.72020452918724454</v>
      </c>
      <c r="O85" s="79">
        <f t="shared" si="17"/>
        <v>0.62785585174488956</v>
      </c>
      <c r="P85" s="79">
        <f t="shared" si="18"/>
        <v>0.63908090751267377</v>
      </c>
      <c r="Q85" s="79">
        <f t="shared" si="19"/>
        <v>0.65569673206214241</v>
      </c>
      <c r="R85" s="79">
        <f t="shared" si="20"/>
        <v>0.70535623731807029</v>
      </c>
      <c r="S85" s="79">
        <f t="shared" si="21"/>
        <v>0.80614096528209311</v>
      </c>
      <c r="T85" s="79">
        <f t="shared" si="22"/>
        <v>0.82264173185936229</v>
      </c>
      <c r="U85" s="79">
        <f t="shared" si="23"/>
        <v>0.83644771961406372</v>
      </c>
      <c r="V85" s="79">
        <f t="shared" si="24"/>
        <v>0.83644771961406372</v>
      </c>
      <c r="W85" s="79">
        <f t="shared" si="25"/>
        <v>0.83644771961406372</v>
      </c>
      <c r="X85" s="79">
        <f t="shared" si="26"/>
        <v>0.83644771961406372</v>
      </c>
      <c r="Y85" s="79">
        <f t="shared" si="27"/>
        <v>0.83644771961406372</v>
      </c>
      <c r="Z85" s="79">
        <f t="shared" si="28"/>
        <v>0.83644771961406372</v>
      </c>
      <c r="AA85" s="79">
        <f t="shared" si="29"/>
        <v>0.83644771961406372</v>
      </c>
      <c r="AB85" s="79">
        <f t="shared" si="30"/>
        <v>0.83644771961406372</v>
      </c>
      <c r="AC85" s="79">
        <f t="shared" si="31"/>
        <v>0.83644771961406372</v>
      </c>
      <c r="AD85" s="79">
        <f t="shared" si="32"/>
        <v>0.83644771961406372</v>
      </c>
      <c r="AE85" s="79">
        <f t="shared" si="33"/>
        <v>0.83644771961406372</v>
      </c>
      <c r="AF85" s="79">
        <f t="shared" si="34"/>
        <v>0.83644771961406372</v>
      </c>
      <c r="AG85" s="79">
        <f t="shared" si="35"/>
        <v>0.83644771961406372</v>
      </c>
      <c r="AH85" s="79">
        <f t="shared" si="36"/>
        <v>0.83644771961406372</v>
      </c>
      <c r="AI85" s="79">
        <f t="shared" si="37"/>
        <v>0.83644771961406372</v>
      </c>
      <c r="AJ85" s="79">
        <f t="shared" si="38"/>
        <v>0.83644771961406372</v>
      </c>
      <c r="AK85" s="79">
        <f t="shared" si="39"/>
        <v>0.83644771961406372</v>
      </c>
      <c r="AL85" s="79">
        <f t="shared" si="40"/>
        <v>0.83644771961406372</v>
      </c>
      <c r="AM85" s="79">
        <f t="shared" si="41"/>
        <v>0.83644771961406372</v>
      </c>
      <c r="AN85" s="79">
        <f t="shared" si="42"/>
        <v>0.83644771961406372</v>
      </c>
      <c r="AO85" s="79">
        <f t="shared" si="43"/>
        <v>0.83644771961406372</v>
      </c>
      <c r="AP85" s="79">
        <f t="shared" si="44"/>
        <v>0.83644771961406372</v>
      </c>
      <c r="AQ85" s="79">
        <f t="shared" si="45"/>
        <v>0.83644771961406372</v>
      </c>
      <c r="AR85" s="79">
        <f t="shared" si="46"/>
        <v>0.83644771961406372</v>
      </c>
      <c r="AS85" s="79">
        <f t="shared" si="47"/>
        <v>0.83644771961406372</v>
      </c>
      <c r="AT85" s="79">
        <f t="shared" si="48"/>
        <v>0.83644771961406372</v>
      </c>
      <c r="AU85" s="79">
        <f t="shared" si="49"/>
        <v>0.83644771961406372</v>
      </c>
      <c r="AV85" s="79">
        <f t="shared" si="50"/>
        <v>0.83644771961406372</v>
      </c>
      <c r="AW85" s="79">
        <f t="shared" si="51"/>
        <v>0.83644771961406372</v>
      </c>
      <c r="AX85" s="79">
        <f t="shared" si="52"/>
        <v>0.83644771961406372</v>
      </c>
      <c r="AY85" s="80">
        <f t="shared" si="53"/>
        <v>0.83644771961406372</v>
      </c>
    </row>
    <row r="86" spans="1:51">
      <c r="A86" s="67" t="str">
        <f ca="1">IF(Input!A6="","",Input!A6)</f>
        <v>Fyringsolie</v>
      </c>
      <c r="B86" s="79">
        <f t="shared" si="4"/>
        <v>102.024</v>
      </c>
      <c r="C86" s="79">
        <f t="shared" si="5"/>
        <v>105.651</v>
      </c>
      <c r="D86" s="79">
        <f t="shared" si="6"/>
        <v>109.27799999999999</v>
      </c>
      <c r="E86" s="79">
        <f t="shared" si="7"/>
        <v>115.011</v>
      </c>
      <c r="F86" s="79">
        <f t="shared" si="8"/>
        <v>120.86099999999999</v>
      </c>
      <c r="G86" s="79">
        <f t="shared" si="9"/>
        <v>122.85</v>
      </c>
      <c r="H86" s="79">
        <f t="shared" si="10"/>
        <v>124.95599999999999</v>
      </c>
      <c r="I86" s="79">
        <f t="shared" si="11"/>
        <v>127.06199999999998</v>
      </c>
      <c r="J86" s="79">
        <f t="shared" si="12"/>
        <v>129.05099999999999</v>
      </c>
      <c r="K86" s="79">
        <f t="shared" si="13"/>
        <v>131.15699999999998</v>
      </c>
      <c r="L86" s="79">
        <f t="shared" si="14"/>
        <v>132.56099999999998</v>
      </c>
      <c r="M86" s="79">
        <f t="shared" si="15"/>
        <v>133.965</v>
      </c>
      <c r="N86" s="79">
        <f t="shared" si="16"/>
        <v>135.48599999999999</v>
      </c>
      <c r="O86" s="79">
        <f t="shared" si="17"/>
        <v>136.89000000000001</v>
      </c>
      <c r="P86" s="79">
        <f t="shared" si="18"/>
        <v>138.29399999999998</v>
      </c>
      <c r="Q86" s="79">
        <f t="shared" si="19"/>
        <v>139.464</v>
      </c>
      <c r="R86" s="79">
        <f t="shared" si="20"/>
        <v>140.75099999999998</v>
      </c>
      <c r="S86" s="79">
        <f t="shared" si="21"/>
        <v>141.92099999999999</v>
      </c>
      <c r="T86" s="79">
        <f t="shared" si="22"/>
        <v>143.09099999999998</v>
      </c>
      <c r="U86" s="79">
        <f t="shared" si="23"/>
        <v>144.261</v>
      </c>
      <c r="V86" s="79">
        <f t="shared" si="24"/>
        <v>144.261</v>
      </c>
      <c r="W86" s="79">
        <f t="shared" si="25"/>
        <v>144.261</v>
      </c>
      <c r="X86" s="79">
        <f t="shared" si="26"/>
        <v>144.261</v>
      </c>
      <c r="Y86" s="79">
        <f t="shared" si="27"/>
        <v>144.261</v>
      </c>
      <c r="Z86" s="79">
        <f t="shared" si="28"/>
        <v>144.261</v>
      </c>
      <c r="AA86" s="79">
        <f t="shared" si="29"/>
        <v>144.261</v>
      </c>
      <c r="AB86" s="79">
        <f t="shared" si="30"/>
        <v>144.261</v>
      </c>
      <c r="AC86" s="79">
        <f t="shared" si="31"/>
        <v>144.261</v>
      </c>
      <c r="AD86" s="79">
        <f t="shared" si="32"/>
        <v>144.261</v>
      </c>
      <c r="AE86" s="79">
        <f t="shared" si="33"/>
        <v>144.261</v>
      </c>
      <c r="AF86" s="79">
        <f t="shared" si="34"/>
        <v>144.261</v>
      </c>
      <c r="AG86" s="79">
        <f t="shared" si="35"/>
        <v>144.261</v>
      </c>
      <c r="AH86" s="79">
        <f t="shared" si="36"/>
        <v>144.261</v>
      </c>
      <c r="AI86" s="79">
        <f t="shared" si="37"/>
        <v>144.261</v>
      </c>
      <c r="AJ86" s="79">
        <f t="shared" si="38"/>
        <v>144.261</v>
      </c>
      <c r="AK86" s="79">
        <f t="shared" si="39"/>
        <v>144.261</v>
      </c>
      <c r="AL86" s="79">
        <f t="shared" si="40"/>
        <v>144.261</v>
      </c>
      <c r="AM86" s="79">
        <f t="shared" si="41"/>
        <v>144.261</v>
      </c>
      <c r="AN86" s="79">
        <f t="shared" si="42"/>
        <v>144.261</v>
      </c>
      <c r="AO86" s="79">
        <f t="shared" si="43"/>
        <v>144.261</v>
      </c>
      <c r="AP86" s="79">
        <f t="shared" si="44"/>
        <v>144.261</v>
      </c>
      <c r="AQ86" s="79">
        <f t="shared" si="45"/>
        <v>144.261</v>
      </c>
      <c r="AR86" s="79">
        <f t="shared" si="46"/>
        <v>144.261</v>
      </c>
      <c r="AS86" s="79">
        <f t="shared" si="47"/>
        <v>144.261</v>
      </c>
      <c r="AT86" s="79">
        <f t="shared" si="48"/>
        <v>144.261</v>
      </c>
      <c r="AU86" s="79">
        <f t="shared" si="49"/>
        <v>144.261</v>
      </c>
      <c r="AV86" s="79">
        <f t="shared" si="50"/>
        <v>144.261</v>
      </c>
      <c r="AW86" s="79">
        <f t="shared" si="51"/>
        <v>144.261</v>
      </c>
      <c r="AX86" s="79">
        <f t="shared" si="52"/>
        <v>144.261</v>
      </c>
      <c r="AY86" s="80">
        <f t="shared" si="53"/>
        <v>144.261</v>
      </c>
    </row>
    <row r="87" spans="1:51">
      <c r="A87" s="67" t="str">
        <f ca="1">IF(Input!A7="","",Input!A7)</f>
        <v>Naturgas</v>
      </c>
      <c r="B87" s="79">
        <f t="shared" si="4"/>
        <v>3.1071198599999996</v>
      </c>
      <c r="C87" s="79">
        <f t="shared" si="5"/>
        <v>3.29179266</v>
      </c>
      <c r="D87" s="79">
        <f t="shared" si="6"/>
        <v>3.4718486399999997</v>
      </c>
      <c r="E87" s="79">
        <f t="shared" si="7"/>
        <v>3.7073064599999999</v>
      </c>
      <c r="F87" s="79">
        <f t="shared" si="8"/>
        <v>3.9519979199999997</v>
      </c>
      <c r="G87" s="79">
        <f t="shared" si="9"/>
        <v>4.0073997599999993</v>
      </c>
      <c r="H87" s="79">
        <f t="shared" si="10"/>
        <v>4.0628015999999993</v>
      </c>
      <c r="I87" s="79">
        <f t="shared" si="11"/>
        <v>4.1135866199999995</v>
      </c>
      <c r="J87" s="79">
        <f t="shared" si="12"/>
        <v>4.1689884599999996</v>
      </c>
      <c r="K87" s="79">
        <f t="shared" si="13"/>
        <v>4.2243902999999996</v>
      </c>
      <c r="L87" s="79">
        <f t="shared" si="14"/>
        <v>4.2613248599999993</v>
      </c>
      <c r="M87" s="79">
        <f t="shared" si="15"/>
        <v>4.2982594199999999</v>
      </c>
      <c r="N87" s="79">
        <f t="shared" si="16"/>
        <v>4.3351939799999997</v>
      </c>
      <c r="O87" s="79">
        <f t="shared" si="17"/>
        <v>4.3767453599999993</v>
      </c>
      <c r="P87" s="79">
        <f t="shared" si="18"/>
        <v>4.4136799199999999</v>
      </c>
      <c r="Q87" s="79">
        <f t="shared" si="19"/>
        <v>4.4459976599999997</v>
      </c>
      <c r="R87" s="79">
        <f t="shared" si="20"/>
        <v>4.4783153999999996</v>
      </c>
      <c r="S87" s="79">
        <f t="shared" si="21"/>
        <v>4.5106331399999995</v>
      </c>
      <c r="T87" s="79">
        <f t="shared" si="22"/>
        <v>4.5429508800000002</v>
      </c>
      <c r="U87" s="79">
        <f t="shared" si="23"/>
        <v>4.5752686200000001</v>
      </c>
      <c r="V87" s="79">
        <f t="shared" si="24"/>
        <v>4.5752686200000001</v>
      </c>
      <c r="W87" s="79">
        <f t="shared" si="25"/>
        <v>4.5752686200000001</v>
      </c>
      <c r="X87" s="79">
        <f t="shared" si="26"/>
        <v>4.5752686200000001</v>
      </c>
      <c r="Y87" s="79">
        <f t="shared" si="27"/>
        <v>4.5752686200000001</v>
      </c>
      <c r="Z87" s="79">
        <f t="shared" si="28"/>
        <v>4.5752686200000001</v>
      </c>
      <c r="AA87" s="79">
        <f t="shared" si="29"/>
        <v>4.5752686200000001</v>
      </c>
      <c r="AB87" s="79">
        <f t="shared" si="30"/>
        <v>4.5752686200000001</v>
      </c>
      <c r="AC87" s="79">
        <f t="shared" si="31"/>
        <v>4.5752686200000001</v>
      </c>
      <c r="AD87" s="79">
        <f t="shared" si="32"/>
        <v>4.5752686200000001</v>
      </c>
      <c r="AE87" s="79">
        <f t="shared" si="33"/>
        <v>4.5752686200000001</v>
      </c>
      <c r="AF87" s="79">
        <f t="shared" si="34"/>
        <v>4.5752686200000001</v>
      </c>
      <c r="AG87" s="79">
        <f t="shared" si="35"/>
        <v>4.5752686200000001</v>
      </c>
      <c r="AH87" s="79">
        <f t="shared" si="36"/>
        <v>4.5752686200000001</v>
      </c>
      <c r="AI87" s="79">
        <f t="shared" si="37"/>
        <v>4.5752686200000001</v>
      </c>
      <c r="AJ87" s="79">
        <f t="shared" si="38"/>
        <v>4.5752686200000001</v>
      </c>
      <c r="AK87" s="79">
        <f t="shared" si="39"/>
        <v>4.5752686200000001</v>
      </c>
      <c r="AL87" s="79">
        <f t="shared" si="40"/>
        <v>4.5752686200000001</v>
      </c>
      <c r="AM87" s="79">
        <f t="shared" si="41"/>
        <v>4.5752686200000001</v>
      </c>
      <c r="AN87" s="79">
        <f t="shared" si="42"/>
        <v>4.5752686200000001</v>
      </c>
      <c r="AO87" s="79">
        <f t="shared" si="43"/>
        <v>4.5752686200000001</v>
      </c>
      <c r="AP87" s="79">
        <f t="shared" si="44"/>
        <v>4.5752686200000001</v>
      </c>
      <c r="AQ87" s="79">
        <f t="shared" si="45"/>
        <v>4.5752686200000001</v>
      </c>
      <c r="AR87" s="79">
        <f t="shared" si="46"/>
        <v>4.5752686200000001</v>
      </c>
      <c r="AS87" s="79">
        <f t="shared" si="47"/>
        <v>4.5752686200000001</v>
      </c>
      <c r="AT87" s="79">
        <f t="shared" si="48"/>
        <v>4.5752686200000001</v>
      </c>
      <c r="AU87" s="79">
        <f t="shared" si="49"/>
        <v>4.5752686200000001</v>
      </c>
      <c r="AV87" s="79">
        <f t="shared" si="50"/>
        <v>4.5752686200000001</v>
      </c>
      <c r="AW87" s="79">
        <f t="shared" si="51"/>
        <v>4.5752686200000001</v>
      </c>
      <c r="AX87" s="79">
        <f t="shared" si="52"/>
        <v>4.5752686200000001</v>
      </c>
      <c r="AY87" s="80">
        <f t="shared" si="53"/>
        <v>4.5752686200000001</v>
      </c>
    </row>
    <row r="88" spans="1:51">
      <c r="A88" s="67" t="str">
        <f ca="1">IF(Input!A8="","",Input!A8)</f>
        <v>Vaskemidler</v>
      </c>
      <c r="B88" s="79">
        <f t="shared" si="4"/>
        <v>0</v>
      </c>
      <c r="C88" s="79">
        <f t="shared" si="5"/>
        <v>0</v>
      </c>
      <c r="D88" s="79">
        <f t="shared" si="6"/>
        <v>0</v>
      </c>
      <c r="E88" s="79">
        <f t="shared" si="7"/>
        <v>0</v>
      </c>
      <c r="F88" s="79">
        <f t="shared" si="8"/>
        <v>0</v>
      </c>
      <c r="G88" s="79">
        <f t="shared" si="9"/>
        <v>0</v>
      </c>
      <c r="H88" s="79">
        <f t="shared" si="10"/>
        <v>0</v>
      </c>
      <c r="I88" s="79">
        <f t="shared" si="11"/>
        <v>0</v>
      </c>
      <c r="J88" s="79">
        <f t="shared" si="12"/>
        <v>0</v>
      </c>
      <c r="K88" s="79">
        <f t="shared" si="13"/>
        <v>0</v>
      </c>
      <c r="L88" s="79">
        <f t="shared" si="14"/>
        <v>0</v>
      </c>
      <c r="M88" s="79">
        <f t="shared" si="15"/>
        <v>0</v>
      </c>
      <c r="N88" s="79">
        <f t="shared" si="16"/>
        <v>0</v>
      </c>
      <c r="O88" s="79">
        <f t="shared" si="17"/>
        <v>0</v>
      </c>
      <c r="P88" s="79">
        <f t="shared" si="18"/>
        <v>0</v>
      </c>
      <c r="Q88" s="79">
        <f t="shared" si="19"/>
        <v>0</v>
      </c>
      <c r="R88" s="79">
        <f t="shared" si="20"/>
        <v>0</v>
      </c>
      <c r="S88" s="79">
        <f t="shared" si="21"/>
        <v>0</v>
      </c>
      <c r="T88" s="79">
        <f t="shared" si="22"/>
        <v>0</v>
      </c>
      <c r="U88" s="79">
        <f t="shared" si="23"/>
        <v>0</v>
      </c>
      <c r="V88" s="79">
        <f t="shared" si="24"/>
        <v>0</v>
      </c>
      <c r="W88" s="79">
        <f t="shared" si="25"/>
        <v>0</v>
      </c>
      <c r="X88" s="79">
        <f t="shared" si="26"/>
        <v>0</v>
      </c>
      <c r="Y88" s="79">
        <f t="shared" si="27"/>
        <v>0</v>
      </c>
      <c r="Z88" s="79">
        <f t="shared" si="28"/>
        <v>0</v>
      </c>
      <c r="AA88" s="79">
        <f t="shared" si="29"/>
        <v>0</v>
      </c>
      <c r="AB88" s="79">
        <f t="shared" si="30"/>
        <v>0</v>
      </c>
      <c r="AC88" s="79">
        <f t="shared" si="31"/>
        <v>0</v>
      </c>
      <c r="AD88" s="79">
        <f t="shared" si="32"/>
        <v>0</v>
      </c>
      <c r="AE88" s="79">
        <f t="shared" si="33"/>
        <v>0</v>
      </c>
      <c r="AF88" s="79">
        <f t="shared" si="34"/>
        <v>0</v>
      </c>
      <c r="AG88" s="79">
        <f t="shared" si="35"/>
        <v>0</v>
      </c>
      <c r="AH88" s="79">
        <f t="shared" si="36"/>
        <v>0</v>
      </c>
      <c r="AI88" s="79">
        <f t="shared" si="37"/>
        <v>0</v>
      </c>
      <c r="AJ88" s="79">
        <f t="shared" si="38"/>
        <v>0</v>
      </c>
      <c r="AK88" s="79">
        <f t="shared" si="39"/>
        <v>0</v>
      </c>
      <c r="AL88" s="79">
        <f t="shared" si="40"/>
        <v>0</v>
      </c>
      <c r="AM88" s="79">
        <f t="shared" si="41"/>
        <v>0</v>
      </c>
      <c r="AN88" s="79">
        <f t="shared" si="42"/>
        <v>0</v>
      </c>
      <c r="AO88" s="79">
        <f t="shared" si="43"/>
        <v>0</v>
      </c>
      <c r="AP88" s="79">
        <f t="shared" si="44"/>
        <v>0</v>
      </c>
      <c r="AQ88" s="79">
        <f t="shared" si="45"/>
        <v>0</v>
      </c>
      <c r="AR88" s="79">
        <f t="shared" si="46"/>
        <v>0</v>
      </c>
      <c r="AS88" s="79">
        <f t="shared" si="47"/>
        <v>0</v>
      </c>
      <c r="AT88" s="79">
        <f t="shared" si="48"/>
        <v>0</v>
      </c>
      <c r="AU88" s="79">
        <f t="shared" si="49"/>
        <v>0</v>
      </c>
      <c r="AV88" s="79">
        <f t="shared" si="50"/>
        <v>0</v>
      </c>
      <c r="AW88" s="79">
        <f t="shared" si="51"/>
        <v>0</v>
      </c>
      <c r="AX88" s="79">
        <f t="shared" si="52"/>
        <v>0</v>
      </c>
      <c r="AY88" s="80">
        <f t="shared" si="53"/>
        <v>0</v>
      </c>
    </row>
    <row r="89" spans="1:51">
      <c r="A89" s="67" t="str">
        <f ca="1">IF(Input!A9="","",Input!A9)</f>
        <v>Vand</v>
      </c>
      <c r="B89" s="79">
        <f t="shared" si="4"/>
        <v>5.2877108433734936E-2</v>
      </c>
      <c r="C89" s="79">
        <f t="shared" si="5"/>
        <v>5.2877108433734936E-2</v>
      </c>
      <c r="D89" s="79">
        <f t="shared" si="6"/>
        <v>5.2877108433734936E-2</v>
      </c>
      <c r="E89" s="79">
        <f t="shared" si="7"/>
        <v>5.2877108433734936E-2</v>
      </c>
      <c r="F89" s="79">
        <f t="shared" si="8"/>
        <v>5.2877108433734936E-2</v>
      </c>
      <c r="G89" s="79">
        <f t="shared" si="9"/>
        <v>5.2877108433734936E-2</v>
      </c>
      <c r="H89" s="79">
        <f t="shared" si="10"/>
        <v>5.2877108433734936E-2</v>
      </c>
      <c r="I89" s="79">
        <f t="shared" si="11"/>
        <v>5.2877108433734936E-2</v>
      </c>
      <c r="J89" s="79">
        <f t="shared" si="12"/>
        <v>5.2877108433734936E-2</v>
      </c>
      <c r="K89" s="79">
        <f t="shared" si="13"/>
        <v>5.2877108433734936E-2</v>
      </c>
      <c r="L89" s="79">
        <f t="shared" si="14"/>
        <v>5.2877108433734936E-2</v>
      </c>
      <c r="M89" s="79">
        <f t="shared" si="15"/>
        <v>5.2877108433734936E-2</v>
      </c>
      <c r="N89" s="79">
        <f t="shared" si="16"/>
        <v>5.2877108433734936E-2</v>
      </c>
      <c r="O89" s="79">
        <f t="shared" si="17"/>
        <v>5.2877108433734936E-2</v>
      </c>
      <c r="P89" s="79">
        <f t="shared" si="18"/>
        <v>5.2877108433734936E-2</v>
      </c>
      <c r="Q89" s="79">
        <f t="shared" si="19"/>
        <v>5.2877108433734936E-2</v>
      </c>
      <c r="R89" s="79">
        <f t="shared" si="20"/>
        <v>5.2877108433734936E-2</v>
      </c>
      <c r="S89" s="79">
        <f t="shared" si="21"/>
        <v>5.2877108433734936E-2</v>
      </c>
      <c r="T89" s="79">
        <f t="shared" si="22"/>
        <v>5.2877108433734936E-2</v>
      </c>
      <c r="U89" s="79">
        <f t="shared" si="23"/>
        <v>5.2877108433734936E-2</v>
      </c>
      <c r="V89" s="79">
        <f t="shared" si="24"/>
        <v>5.2877108433734936E-2</v>
      </c>
      <c r="W89" s="79">
        <f t="shared" si="25"/>
        <v>5.2877108433734936E-2</v>
      </c>
      <c r="X89" s="79">
        <f t="shared" si="26"/>
        <v>5.2877108433734936E-2</v>
      </c>
      <c r="Y89" s="79">
        <f t="shared" si="27"/>
        <v>5.2877108433734936E-2</v>
      </c>
      <c r="Z89" s="79">
        <f t="shared" si="28"/>
        <v>5.2877108433734936E-2</v>
      </c>
      <c r="AA89" s="79">
        <f t="shared" si="29"/>
        <v>5.2877108433734936E-2</v>
      </c>
      <c r="AB89" s="79">
        <f t="shared" si="30"/>
        <v>5.2877108433734936E-2</v>
      </c>
      <c r="AC89" s="79">
        <f t="shared" si="31"/>
        <v>5.2877108433734936E-2</v>
      </c>
      <c r="AD89" s="79">
        <f t="shared" si="32"/>
        <v>5.2877108433734936E-2</v>
      </c>
      <c r="AE89" s="79">
        <f t="shared" si="33"/>
        <v>5.2877108433734936E-2</v>
      </c>
      <c r="AF89" s="79">
        <f t="shared" si="34"/>
        <v>5.2877108433734936E-2</v>
      </c>
      <c r="AG89" s="79">
        <f t="shared" si="35"/>
        <v>5.2877108433734936E-2</v>
      </c>
      <c r="AH89" s="79">
        <f t="shared" si="36"/>
        <v>5.2877108433734936E-2</v>
      </c>
      <c r="AI89" s="79">
        <f t="shared" si="37"/>
        <v>5.2877108433734936E-2</v>
      </c>
      <c r="AJ89" s="79">
        <f t="shared" si="38"/>
        <v>5.2877108433734936E-2</v>
      </c>
      <c r="AK89" s="79">
        <f t="shared" si="39"/>
        <v>5.2877108433734936E-2</v>
      </c>
      <c r="AL89" s="79">
        <f t="shared" si="40"/>
        <v>5.2877108433734936E-2</v>
      </c>
      <c r="AM89" s="79">
        <f t="shared" si="41"/>
        <v>5.2877108433734936E-2</v>
      </c>
      <c r="AN89" s="79">
        <f t="shared" si="42"/>
        <v>5.2877108433734936E-2</v>
      </c>
      <c r="AO89" s="79">
        <f t="shared" si="43"/>
        <v>5.2877108433734936E-2</v>
      </c>
      <c r="AP89" s="79">
        <f t="shared" si="44"/>
        <v>5.2877108433734936E-2</v>
      </c>
      <c r="AQ89" s="79">
        <f t="shared" si="45"/>
        <v>5.2877108433734936E-2</v>
      </c>
      <c r="AR89" s="79">
        <f t="shared" si="46"/>
        <v>5.2877108433734936E-2</v>
      </c>
      <c r="AS89" s="79">
        <f t="shared" si="47"/>
        <v>5.2877108433734936E-2</v>
      </c>
      <c r="AT89" s="79">
        <f t="shared" si="48"/>
        <v>5.2877108433734936E-2</v>
      </c>
      <c r="AU89" s="79">
        <f t="shared" si="49"/>
        <v>5.2877108433734936E-2</v>
      </c>
      <c r="AV89" s="79">
        <f t="shared" si="50"/>
        <v>5.2877108433734936E-2</v>
      </c>
      <c r="AW89" s="79">
        <f t="shared" si="51"/>
        <v>5.2877108433734936E-2</v>
      </c>
      <c r="AX89" s="79">
        <f t="shared" si="52"/>
        <v>5.2877108433734936E-2</v>
      </c>
      <c r="AY89" s="80">
        <f t="shared" si="53"/>
        <v>5.2877108433734936E-2</v>
      </c>
    </row>
    <row r="90" spans="1:51">
      <c r="A90" s="67" t="str">
        <f ca="1">IF(Input!A10="","",Input!A10)</f>
        <v>CO2 fra fossilt brændsel</v>
      </c>
      <c r="B90" s="79">
        <f t="shared" si="4"/>
        <v>0.13734288470973016</v>
      </c>
      <c r="C90" s="79">
        <f t="shared" si="5"/>
        <v>0.15296654619787409</v>
      </c>
      <c r="D90" s="79">
        <f t="shared" si="6"/>
        <v>0.16871132134096484</v>
      </c>
      <c r="E90" s="79">
        <f t="shared" si="7"/>
        <v>0.18821061978740802</v>
      </c>
      <c r="F90" s="79">
        <f t="shared" si="8"/>
        <v>0.2084366001635323</v>
      </c>
      <c r="G90" s="79">
        <f t="shared" si="9"/>
        <v>0.21824680621422732</v>
      </c>
      <c r="H90" s="79">
        <f t="shared" si="10"/>
        <v>0.22817812591986919</v>
      </c>
      <c r="I90" s="79">
        <f t="shared" si="11"/>
        <v>0.23798833197056421</v>
      </c>
      <c r="J90" s="79">
        <f t="shared" si="12"/>
        <v>0.24791965167620605</v>
      </c>
      <c r="K90" s="79">
        <f t="shared" si="13"/>
        <v>0.2577298577269011</v>
      </c>
      <c r="L90" s="79">
        <f t="shared" si="14"/>
        <v>0.26317997219950945</v>
      </c>
      <c r="M90" s="79">
        <f t="shared" si="15"/>
        <v>0.26863008667211774</v>
      </c>
      <c r="N90" s="79">
        <f t="shared" si="16"/>
        <v>0.27395908748977921</v>
      </c>
      <c r="O90" s="79">
        <f t="shared" si="17"/>
        <v>0.27940920196238755</v>
      </c>
      <c r="P90" s="79">
        <f t="shared" si="18"/>
        <v>0.28485931643499596</v>
      </c>
      <c r="Q90" s="79">
        <f t="shared" si="19"/>
        <v>0.2903094309076043</v>
      </c>
      <c r="R90" s="79">
        <f t="shared" si="20"/>
        <v>0.29575954538021254</v>
      </c>
      <c r="S90" s="79">
        <f t="shared" si="21"/>
        <v>0.30108854619787406</v>
      </c>
      <c r="T90" s="79">
        <f t="shared" si="22"/>
        <v>0.30653866067048241</v>
      </c>
      <c r="U90" s="79">
        <f t="shared" si="23"/>
        <v>0.31198877514309081</v>
      </c>
      <c r="V90" s="79">
        <f t="shared" si="24"/>
        <v>0.31198877514309081</v>
      </c>
      <c r="W90" s="79">
        <f t="shared" si="25"/>
        <v>0.31198877514309081</v>
      </c>
      <c r="X90" s="79">
        <f t="shared" si="26"/>
        <v>0.31198877514309081</v>
      </c>
      <c r="Y90" s="79">
        <f t="shared" si="27"/>
        <v>0.31198877514309081</v>
      </c>
      <c r="Z90" s="79">
        <f t="shared" si="28"/>
        <v>0.31198877514309081</v>
      </c>
      <c r="AA90" s="79">
        <f t="shared" si="29"/>
        <v>0.31198877514309081</v>
      </c>
      <c r="AB90" s="79">
        <f t="shared" si="30"/>
        <v>0.31198877514309081</v>
      </c>
      <c r="AC90" s="79">
        <f t="shared" si="31"/>
        <v>0.31198877514309081</v>
      </c>
      <c r="AD90" s="79">
        <f t="shared" si="32"/>
        <v>0.31198877514309081</v>
      </c>
      <c r="AE90" s="79">
        <f t="shared" si="33"/>
        <v>0.31198877514309081</v>
      </c>
      <c r="AF90" s="79">
        <f t="shared" si="34"/>
        <v>0.31198877514309081</v>
      </c>
      <c r="AG90" s="79">
        <f t="shared" si="35"/>
        <v>0.31198877514309081</v>
      </c>
      <c r="AH90" s="79">
        <f t="shared" si="36"/>
        <v>0.31198877514309081</v>
      </c>
      <c r="AI90" s="79">
        <f t="shared" si="37"/>
        <v>0.31198877514309081</v>
      </c>
      <c r="AJ90" s="79">
        <f t="shared" si="38"/>
        <v>0.31198877514309081</v>
      </c>
      <c r="AK90" s="79">
        <f t="shared" si="39"/>
        <v>0.31198877514309081</v>
      </c>
      <c r="AL90" s="79">
        <f t="shared" si="40"/>
        <v>0.31198877514309081</v>
      </c>
      <c r="AM90" s="79">
        <f t="shared" si="41"/>
        <v>0.31198877514309081</v>
      </c>
      <c r="AN90" s="79">
        <f t="shared" si="42"/>
        <v>0.31198877514309081</v>
      </c>
      <c r="AO90" s="79">
        <f t="shared" si="43"/>
        <v>0.31198877514309081</v>
      </c>
      <c r="AP90" s="79">
        <f t="shared" si="44"/>
        <v>0.31198877514309081</v>
      </c>
      <c r="AQ90" s="79">
        <f t="shared" si="45"/>
        <v>0.31198877514309081</v>
      </c>
      <c r="AR90" s="79">
        <f t="shared" si="46"/>
        <v>0.31198877514309081</v>
      </c>
      <c r="AS90" s="79">
        <f t="shared" si="47"/>
        <v>0.31198877514309081</v>
      </c>
      <c r="AT90" s="79">
        <f t="shared" si="48"/>
        <v>0.31198877514309081</v>
      </c>
      <c r="AU90" s="79">
        <f t="shared" si="49"/>
        <v>0.31198877514309081</v>
      </c>
      <c r="AV90" s="79">
        <f t="shared" si="50"/>
        <v>0.31198877514309081</v>
      </c>
      <c r="AW90" s="79">
        <f t="shared" si="51"/>
        <v>0.31198877514309081</v>
      </c>
      <c r="AX90" s="79">
        <f t="shared" si="52"/>
        <v>0.31198877514309081</v>
      </c>
      <c r="AY90" s="80">
        <f t="shared" si="53"/>
        <v>0.31198877514309081</v>
      </c>
    </row>
    <row r="91" spans="1:51">
      <c r="A91" s="67" t="str">
        <f ca="1">IF(Input!A11="","",Input!A11)</f>
        <v>SO2</v>
      </c>
      <c r="B91" s="79">
        <f t="shared" si="4"/>
        <v>87.4376563876652</v>
      </c>
      <c r="C91" s="79">
        <f t="shared" si="5"/>
        <v>87.4376563876652</v>
      </c>
      <c r="D91" s="79">
        <f t="shared" si="6"/>
        <v>87.4376563876652</v>
      </c>
      <c r="E91" s="79">
        <f t="shared" si="7"/>
        <v>87.4376563876652</v>
      </c>
      <c r="F91" s="79">
        <f t="shared" si="8"/>
        <v>87.4376563876652</v>
      </c>
      <c r="G91" s="79">
        <f t="shared" si="9"/>
        <v>87.4376563876652</v>
      </c>
      <c r="H91" s="79">
        <f t="shared" si="10"/>
        <v>87.4376563876652</v>
      </c>
      <c r="I91" s="79">
        <f t="shared" si="11"/>
        <v>87.4376563876652</v>
      </c>
      <c r="J91" s="79">
        <f t="shared" si="12"/>
        <v>87.4376563876652</v>
      </c>
      <c r="K91" s="79">
        <f t="shared" si="13"/>
        <v>87.4376563876652</v>
      </c>
      <c r="L91" s="79">
        <f t="shared" si="14"/>
        <v>87.4376563876652</v>
      </c>
      <c r="M91" s="79">
        <f t="shared" si="15"/>
        <v>87.4376563876652</v>
      </c>
      <c r="N91" s="79">
        <f t="shared" si="16"/>
        <v>87.4376563876652</v>
      </c>
      <c r="O91" s="79">
        <f t="shared" si="17"/>
        <v>87.4376563876652</v>
      </c>
      <c r="P91" s="79">
        <f t="shared" si="18"/>
        <v>87.4376563876652</v>
      </c>
      <c r="Q91" s="79">
        <f t="shared" si="19"/>
        <v>87.4376563876652</v>
      </c>
      <c r="R91" s="79">
        <f t="shared" si="20"/>
        <v>87.4376563876652</v>
      </c>
      <c r="S91" s="79">
        <f t="shared" si="21"/>
        <v>87.4376563876652</v>
      </c>
      <c r="T91" s="79">
        <f t="shared" si="22"/>
        <v>87.4376563876652</v>
      </c>
      <c r="U91" s="79">
        <f t="shared" si="23"/>
        <v>87.4376563876652</v>
      </c>
      <c r="V91" s="79">
        <f t="shared" si="24"/>
        <v>87.4376563876652</v>
      </c>
      <c r="W91" s="79">
        <f t="shared" si="25"/>
        <v>87.4376563876652</v>
      </c>
      <c r="X91" s="79">
        <f t="shared" si="26"/>
        <v>87.4376563876652</v>
      </c>
      <c r="Y91" s="79">
        <f t="shared" si="27"/>
        <v>87.4376563876652</v>
      </c>
      <c r="Z91" s="79">
        <f t="shared" si="28"/>
        <v>87.4376563876652</v>
      </c>
      <c r="AA91" s="79">
        <f t="shared" si="29"/>
        <v>87.4376563876652</v>
      </c>
      <c r="AB91" s="79">
        <f t="shared" si="30"/>
        <v>87.4376563876652</v>
      </c>
      <c r="AC91" s="79">
        <f t="shared" si="31"/>
        <v>87.4376563876652</v>
      </c>
      <c r="AD91" s="79">
        <f t="shared" si="32"/>
        <v>87.4376563876652</v>
      </c>
      <c r="AE91" s="79">
        <f t="shared" si="33"/>
        <v>87.4376563876652</v>
      </c>
      <c r="AF91" s="79">
        <f t="shared" si="34"/>
        <v>87.4376563876652</v>
      </c>
      <c r="AG91" s="79">
        <f t="shared" si="35"/>
        <v>87.4376563876652</v>
      </c>
      <c r="AH91" s="79">
        <f t="shared" si="36"/>
        <v>87.4376563876652</v>
      </c>
      <c r="AI91" s="79">
        <f t="shared" si="37"/>
        <v>87.4376563876652</v>
      </c>
      <c r="AJ91" s="79">
        <f t="shared" si="38"/>
        <v>87.4376563876652</v>
      </c>
      <c r="AK91" s="79">
        <f t="shared" si="39"/>
        <v>87.4376563876652</v>
      </c>
      <c r="AL91" s="79">
        <f t="shared" si="40"/>
        <v>87.4376563876652</v>
      </c>
      <c r="AM91" s="79">
        <f t="shared" si="41"/>
        <v>87.4376563876652</v>
      </c>
      <c r="AN91" s="79">
        <f t="shared" si="42"/>
        <v>87.4376563876652</v>
      </c>
      <c r="AO91" s="79">
        <f t="shared" si="43"/>
        <v>87.4376563876652</v>
      </c>
      <c r="AP91" s="79">
        <f t="shared" si="44"/>
        <v>87.4376563876652</v>
      </c>
      <c r="AQ91" s="79">
        <f t="shared" si="45"/>
        <v>87.4376563876652</v>
      </c>
      <c r="AR91" s="79">
        <f t="shared" si="46"/>
        <v>87.4376563876652</v>
      </c>
      <c r="AS91" s="79">
        <f t="shared" si="47"/>
        <v>87.4376563876652</v>
      </c>
      <c r="AT91" s="79">
        <f t="shared" si="48"/>
        <v>87.4376563876652</v>
      </c>
      <c r="AU91" s="79">
        <f t="shared" si="49"/>
        <v>87.4376563876652</v>
      </c>
      <c r="AV91" s="79">
        <f t="shared" si="50"/>
        <v>87.4376563876652</v>
      </c>
      <c r="AW91" s="79">
        <f t="shared" si="51"/>
        <v>87.4376563876652</v>
      </c>
      <c r="AX91" s="79">
        <f t="shared" si="52"/>
        <v>87.4376563876652</v>
      </c>
      <c r="AY91" s="80">
        <f t="shared" si="53"/>
        <v>87.4376563876652</v>
      </c>
    </row>
    <row r="92" spans="1:51">
      <c r="A92" s="67" t="str">
        <f ca="1">IF(Input!A12="","",Input!A12)</f>
        <v>NOX/NO2</v>
      </c>
      <c r="B92" s="79">
        <f t="shared" si="4"/>
        <v>56.116704845814979</v>
      </c>
      <c r="C92" s="79">
        <f t="shared" si="5"/>
        <v>56.116704845814979</v>
      </c>
      <c r="D92" s="79">
        <f t="shared" si="6"/>
        <v>56.116704845814979</v>
      </c>
      <c r="E92" s="79">
        <f t="shared" si="7"/>
        <v>56.116704845814979</v>
      </c>
      <c r="F92" s="79">
        <f t="shared" si="8"/>
        <v>56.116704845814979</v>
      </c>
      <c r="G92" s="79">
        <f t="shared" si="9"/>
        <v>56.116704845814979</v>
      </c>
      <c r="H92" s="79">
        <f t="shared" si="10"/>
        <v>56.116704845814979</v>
      </c>
      <c r="I92" s="79">
        <f t="shared" si="11"/>
        <v>56.116704845814979</v>
      </c>
      <c r="J92" s="79">
        <f t="shared" si="12"/>
        <v>56.116704845814979</v>
      </c>
      <c r="K92" s="79">
        <f t="shared" si="13"/>
        <v>56.116704845814979</v>
      </c>
      <c r="L92" s="79">
        <f t="shared" si="14"/>
        <v>56.116704845814979</v>
      </c>
      <c r="M92" s="79">
        <f t="shared" si="15"/>
        <v>56.116704845814979</v>
      </c>
      <c r="N92" s="79">
        <f t="shared" si="16"/>
        <v>56.116704845814979</v>
      </c>
      <c r="O92" s="79">
        <f t="shared" si="17"/>
        <v>56.116704845814979</v>
      </c>
      <c r="P92" s="79">
        <f t="shared" si="18"/>
        <v>56.116704845814979</v>
      </c>
      <c r="Q92" s="79">
        <f t="shared" si="19"/>
        <v>56.116704845814979</v>
      </c>
      <c r="R92" s="79">
        <f t="shared" si="20"/>
        <v>56.116704845814979</v>
      </c>
      <c r="S92" s="79">
        <f t="shared" si="21"/>
        <v>56.116704845814979</v>
      </c>
      <c r="T92" s="79">
        <f t="shared" si="22"/>
        <v>56.116704845814979</v>
      </c>
      <c r="U92" s="79">
        <f t="shared" si="23"/>
        <v>56.116704845814979</v>
      </c>
      <c r="V92" s="79">
        <f t="shared" si="24"/>
        <v>56.116704845814979</v>
      </c>
      <c r="W92" s="79">
        <f t="shared" si="25"/>
        <v>56.116704845814979</v>
      </c>
      <c r="X92" s="79">
        <f t="shared" si="26"/>
        <v>56.116704845814979</v>
      </c>
      <c r="Y92" s="79">
        <f t="shared" si="27"/>
        <v>56.116704845814979</v>
      </c>
      <c r="Z92" s="79">
        <f t="shared" si="28"/>
        <v>56.116704845814979</v>
      </c>
      <c r="AA92" s="79">
        <f t="shared" si="29"/>
        <v>56.116704845814979</v>
      </c>
      <c r="AB92" s="79">
        <f t="shared" si="30"/>
        <v>56.116704845814979</v>
      </c>
      <c r="AC92" s="79">
        <f t="shared" si="31"/>
        <v>56.116704845814979</v>
      </c>
      <c r="AD92" s="79">
        <f t="shared" si="32"/>
        <v>56.116704845814979</v>
      </c>
      <c r="AE92" s="79">
        <f t="shared" si="33"/>
        <v>56.116704845814979</v>
      </c>
      <c r="AF92" s="79">
        <f t="shared" si="34"/>
        <v>56.116704845814979</v>
      </c>
      <c r="AG92" s="79">
        <f t="shared" si="35"/>
        <v>56.116704845814979</v>
      </c>
      <c r="AH92" s="79">
        <f t="shared" si="36"/>
        <v>56.116704845814979</v>
      </c>
      <c r="AI92" s="79">
        <f t="shared" si="37"/>
        <v>56.116704845814979</v>
      </c>
      <c r="AJ92" s="79">
        <f t="shared" si="38"/>
        <v>56.116704845814979</v>
      </c>
      <c r="AK92" s="79">
        <f t="shared" si="39"/>
        <v>56.116704845814979</v>
      </c>
      <c r="AL92" s="79">
        <f t="shared" si="40"/>
        <v>56.116704845814979</v>
      </c>
      <c r="AM92" s="79">
        <f t="shared" si="41"/>
        <v>56.116704845814979</v>
      </c>
      <c r="AN92" s="79">
        <f t="shared" si="42"/>
        <v>56.116704845814979</v>
      </c>
      <c r="AO92" s="79">
        <f t="shared" si="43"/>
        <v>56.116704845814979</v>
      </c>
      <c r="AP92" s="79">
        <f t="shared" si="44"/>
        <v>56.116704845814979</v>
      </c>
      <c r="AQ92" s="79">
        <f t="shared" si="45"/>
        <v>56.116704845814979</v>
      </c>
      <c r="AR92" s="79">
        <f t="shared" si="46"/>
        <v>56.116704845814979</v>
      </c>
      <c r="AS92" s="79">
        <f t="shared" si="47"/>
        <v>56.116704845814979</v>
      </c>
      <c r="AT92" s="79">
        <f t="shared" si="48"/>
        <v>56.116704845814979</v>
      </c>
      <c r="AU92" s="79">
        <f t="shared" si="49"/>
        <v>56.116704845814979</v>
      </c>
      <c r="AV92" s="79">
        <f t="shared" si="50"/>
        <v>56.116704845814979</v>
      </c>
      <c r="AW92" s="79">
        <f t="shared" si="51"/>
        <v>56.116704845814979</v>
      </c>
      <c r="AX92" s="79">
        <f t="shared" si="52"/>
        <v>56.116704845814979</v>
      </c>
      <c r="AY92" s="80">
        <f t="shared" si="53"/>
        <v>56.116704845814979</v>
      </c>
    </row>
    <row r="93" spans="1:51">
      <c r="A93" s="67" t="str">
        <f ca="1">IF(Input!A13="","",Input!A13)</f>
        <v>Små partikler</v>
      </c>
      <c r="B93" s="79">
        <f t="shared" si="4"/>
        <v>104.40317180616741</v>
      </c>
      <c r="C93" s="79">
        <f t="shared" si="5"/>
        <v>104.40317180616741</v>
      </c>
      <c r="D93" s="79">
        <f t="shared" si="6"/>
        <v>104.40317180616741</v>
      </c>
      <c r="E93" s="79">
        <f t="shared" si="7"/>
        <v>104.40317180616741</v>
      </c>
      <c r="F93" s="79">
        <f t="shared" si="8"/>
        <v>104.40317180616741</v>
      </c>
      <c r="G93" s="79">
        <f t="shared" si="9"/>
        <v>104.40317180616741</v>
      </c>
      <c r="H93" s="79">
        <f t="shared" si="10"/>
        <v>104.40317180616741</v>
      </c>
      <c r="I93" s="79">
        <f t="shared" si="11"/>
        <v>104.40317180616741</v>
      </c>
      <c r="J93" s="79">
        <f t="shared" si="12"/>
        <v>104.40317180616741</v>
      </c>
      <c r="K93" s="79">
        <f t="shared" si="13"/>
        <v>104.40317180616741</v>
      </c>
      <c r="L93" s="79">
        <f t="shared" si="14"/>
        <v>104.40317180616741</v>
      </c>
      <c r="M93" s="79">
        <f t="shared" si="15"/>
        <v>104.40317180616741</v>
      </c>
      <c r="N93" s="79">
        <f t="shared" si="16"/>
        <v>104.40317180616741</v>
      </c>
      <c r="O93" s="79">
        <f t="shared" si="17"/>
        <v>104.40317180616741</v>
      </c>
      <c r="P93" s="79">
        <f t="shared" si="18"/>
        <v>104.40317180616741</v>
      </c>
      <c r="Q93" s="79">
        <f t="shared" si="19"/>
        <v>104.40317180616741</v>
      </c>
      <c r="R93" s="79">
        <f t="shared" si="20"/>
        <v>104.40317180616741</v>
      </c>
      <c r="S93" s="79">
        <f t="shared" si="21"/>
        <v>104.40317180616741</v>
      </c>
      <c r="T93" s="79">
        <f t="shared" si="22"/>
        <v>104.40317180616741</v>
      </c>
      <c r="U93" s="79">
        <f t="shared" si="23"/>
        <v>104.40317180616741</v>
      </c>
      <c r="V93" s="79">
        <f t="shared" si="24"/>
        <v>104.40317180616741</v>
      </c>
      <c r="W93" s="79">
        <f t="shared" si="25"/>
        <v>104.40317180616741</v>
      </c>
      <c r="X93" s="79">
        <f t="shared" si="26"/>
        <v>104.40317180616741</v>
      </c>
      <c r="Y93" s="79">
        <f t="shared" si="27"/>
        <v>104.40317180616741</v>
      </c>
      <c r="Z93" s="79">
        <f t="shared" si="28"/>
        <v>104.40317180616741</v>
      </c>
      <c r="AA93" s="79">
        <f t="shared" si="29"/>
        <v>104.40317180616741</v>
      </c>
      <c r="AB93" s="79">
        <f t="shared" si="30"/>
        <v>104.40317180616741</v>
      </c>
      <c r="AC93" s="79">
        <f t="shared" si="31"/>
        <v>104.40317180616741</v>
      </c>
      <c r="AD93" s="79">
        <f t="shared" si="32"/>
        <v>104.40317180616741</v>
      </c>
      <c r="AE93" s="79">
        <f t="shared" si="33"/>
        <v>104.40317180616741</v>
      </c>
      <c r="AF93" s="79">
        <f t="shared" si="34"/>
        <v>104.40317180616741</v>
      </c>
      <c r="AG93" s="79">
        <f t="shared" si="35"/>
        <v>104.40317180616741</v>
      </c>
      <c r="AH93" s="79">
        <f t="shared" si="36"/>
        <v>104.40317180616741</v>
      </c>
      <c r="AI93" s="79">
        <f t="shared" si="37"/>
        <v>104.40317180616741</v>
      </c>
      <c r="AJ93" s="79">
        <f t="shared" si="38"/>
        <v>104.40317180616741</v>
      </c>
      <c r="AK93" s="79">
        <f t="shared" si="39"/>
        <v>104.40317180616741</v>
      </c>
      <c r="AL93" s="79">
        <f t="shared" si="40"/>
        <v>104.40317180616741</v>
      </c>
      <c r="AM93" s="79">
        <f t="shared" si="41"/>
        <v>104.40317180616741</v>
      </c>
      <c r="AN93" s="79">
        <f t="shared" si="42"/>
        <v>104.40317180616741</v>
      </c>
      <c r="AO93" s="79">
        <f t="shared" si="43"/>
        <v>104.40317180616741</v>
      </c>
      <c r="AP93" s="79">
        <f t="shared" si="44"/>
        <v>104.40317180616741</v>
      </c>
      <c r="AQ93" s="79">
        <f t="shared" si="45"/>
        <v>104.40317180616741</v>
      </c>
      <c r="AR93" s="79">
        <f t="shared" si="46"/>
        <v>104.40317180616741</v>
      </c>
      <c r="AS93" s="79">
        <f t="shared" si="47"/>
        <v>104.40317180616741</v>
      </c>
      <c r="AT93" s="79">
        <f t="shared" si="48"/>
        <v>104.40317180616741</v>
      </c>
      <c r="AU93" s="79">
        <f t="shared" si="49"/>
        <v>104.40317180616741</v>
      </c>
      <c r="AV93" s="79">
        <f t="shared" si="50"/>
        <v>104.40317180616741</v>
      </c>
      <c r="AW93" s="79">
        <f t="shared" si="51"/>
        <v>104.40317180616741</v>
      </c>
      <c r="AX93" s="79">
        <f t="shared" si="52"/>
        <v>104.40317180616741</v>
      </c>
      <c r="AY93" s="80">
        <f t="shared" si="53"/>
        <v>104.40317180616741</v>
      </c>
    </row>
    <row r="94" spans="1:51">
      <c r="A94" s="67" t="str">
        <f ca="1">IF(Input!A14="","",Input!A14)</f>
        <v>VOC-forbindelser ex. Metan</v>
      </c>
      <c r="B94" s="79">
        <f t="shared" si="4"/>
        <v>2.745542168674699</v>
      </c>
      <c r="C94" s="79">
        <f t="shared" si="5"/>
        <v>2.745542168674699</v>
      </c>
      <c r="D94" s="79">
        <f t="shared" si="6"/>
        <v>2.745542168674699</v>
      </c>
      <c r="E94" s="79">
        <f t="shared" si="7"/>
        <v>2.745542168674699</v>
      </c>
      <c r="F94" s="79">
        <f t="shared" si="8"/>
        <v>2.745542168674699</v>
      </c>
      <c r="G94" s="79">
        <f t="shared" si="9"/>
        <v>2.745542168674699</v>
      </c>
      <c r="H94" s="79">
        <f t="shared" si="10"/>
        <v>2.745542168674699</v>
      </c>
      <c r="I94" s="79">
        <f t="shared" si="11"/>
        <v>2.745542168674699</v>
      </c>
      <c r="J94" s="79">
        <f t="shared" si="12"/>
        <v>2.745542168674699</v>
      </c>
      <c r="K94" s="79">
        <f t="shared" si="13"/>
        <v>2.745542168674699</v>
      </c>
      <c r="L94" s="79">
        <f t="shared" si="14"/>
        <v>2.745542168674699</v>
      </c>
      <c r="M94" s="79">
        <f t="shared" si="15"/>
        <v>2.745542168674699</v>
      </c>
      <c r="N94" s="79">
        <f t="shared" si="16"/>
        <v>2.745542168674699</v>
      </c>
      <c r="O94" s="79">
        <f t="shared" si="17"/>
        <v>2.745542168674699</v>
      </c>
      <c r="P94" s="79">
        <f t="shared" si="18"/>
        <v>2.745542168674699</v>
      </c>
      <c r="Q94" s="79">
        <f t="shared" si="19"/>
        <v>2.745542168674699</v>
      </c>
      <c r="R94" s="79">
        <f t="shared" si="20"/>
        <v>2.745542168674699</v>
      </c>
      <c r="S94" s="79">
        <f t="shared" si="21"/>
        <v>2.745542168674699</v>
      </c>
      <c r="T94" s="79">
        <f t="shared" si="22"/>
        <v>2.745542168674699</v>
      </c>
      <c r="U94" s="79">
        <f t="shared" si="23"/>
        <v>2.745542168674699</v>
      </c>
      <c r="V94" s="79">
        <f t="shared" si="24"/>
        <v>2.745542168674699</v>
      </c>
      <c r="W94" s="79">
        <f t="shared" si="25"/>
        <v>2.745542168674699</v>
      </c>
      <c r="X94" s="79">
        <f t="shared" si="26"/>
        <v>2.745542168674699</v>
      </c>
      <c r="Y94" s="79">
        <f t="shared" si="27"/>
        <v>2.745542168674699</v>
      </c>
      <c r="Z94" s="79">
        <f t="shared" si="28"/>
        <v>2.745542168674699</v>
      </c>
      <c r="AA94" s="79">
        <f t="shared" si="29"/>
        <v>2.745542168674699</v>
      </c>
      <c r="AB94" s="79">
        <f t="shared" si="30"/>
        <v>2.745542168674699</v>
      </c>
      <c r="AC94" s="79">
        <f t="shared" si="31"/>
        <v>2.745542168674699</v>
      </c>
      <c r="AD94" s="79">
        <f t="shared" si="32"/>
        <v>2.745542168674699</v>
      </c>
      <c r="AE94" s="79">
        <f t="shared" si="33"/>
        <v>2.745542168674699</v>
      </c>
      <c r="AF94" s="79">
        <f t="shared" si="34"/>
        <v>2.745542168674699</v>
      </c>
      <c r="AG94" s="79">
        <f t="shared" si="35"/>
        <v>2.745542168674699</v>
      </c>
      <c r="AH94" s="79">
        <f t="shared" si="36"/>
        <v>2.745542168674699</v>
      </c>
      <c r="AI94" s="79">
        <f t="shared" si="37"/>
        <v>2.745542168674699</v>
      </c>
      <c r="AJ94" s="79">
        <f t="shared" si="38"/>
        <v>2.745542168674699</v>
      </c>
      <c r="AK94" s="79">
        <f t="shared" si="39"/>
        <v>2.745542168674699</v>
      </c>
      <c r="AL94" s="79">
        <f t="shared" si="40"/>
        <v>2.745542168674699</v>
      </c>
      <c r="AM94" s="79">
        <f t="shared" si="41"/>
        <v>2.745542168674699</v>
      </c>
      <c r="AN94" s="79">
        <f t="shared" si="42"/>
        <v>2.745542168674699</v>
      </c>
      <c r="AO94" s="79">
        <f t="shared" si="43"/>
        <v>2.745542168674699</v>
      </c>
      <c r="AP94" s="79">
        <f t="shared" si="44"/>
        <v>2.745542168674699</v>
      </c>
      <c r="AQ94" s="79">
        <f t="shared" si="45"/>
        <v>2.745542168674699</v>
      </c>
      <c r="AR94" s="79">
        <f t="shared" si="46"/>
        <v>2.745542168674699</v>
      </c>
      <c r="AS94" s="79">
        <f t="shared" si="47"/>
        <v>2.745542168674699</v>
      </c>
      <c r="AT94" s="79">
        <f t="shared" si="48"/>
        <v>2.745542168674699</v>
      </c>
      <c r="AU94" s="79">
        <f t="shared" si="49"/>
        <v>2.745542168674699</v>
      </c>
      <c r="AV94" s="79">
        <f t="shared" si="50"/>
        <v>2.745542168674699</v>
      </c>
      <c r="AW94" s="79">
        <f t="shared" si="51"/>
        <v>2.745542168674699</v>
      </c>
      <c r="AX94" s="79">
        <f t="shared" si="52"/>
        <v>2.745542168674699</v>
      </c>
      <c r="AY94" s="80">
        <f t="shared" si="53"/>
        <v>2.745542168674699</v>
      </c>
    </row>
    <row r="95" spans="1:51">
      <c r="A95" s="67" t="str">
        <f ca="1">IF(Input!A15="","",Input!A15)</f>
        <v>Kviksølvudledning</v>
      </c>
      <c r="B95" s="79">
        <f t="shared" si="4"/>
        <v>66.21053400000001</v>
      </c>
      <c r="C95" s="79">
        <f t="shared" si="5"/>
        <v>66.21053400000001</v>
      </c>
      <c r="D95" s="79">
        <f t="shared" si="6"/>
        <v>66.21053400000001</v>
      </c>
      <c r="E95" s="79">
        <f t="shared" si="7"/>
        <v>66.21053400000001</v>
      </c>
      <c r="F95" s="79">
        <f t="shared" si="8"/>
        <v>66.21053400000001</v>
      </c>
      <c r="G95" s="79">
        <f t="shared" si="9"/>
        <v>66.21053400000001</v>
      </c>
      <c r="H95" s="79">
        <f t="shared" si="10"/>
        <v>66.21053400000001</v>
      </c>
      <c r="I95" s="79">
        <f t="shared" si="11"/>
        <v>66.21053400000001</v>
      </c>
      <c r="J95" s="79">
        <f t="shared" si="12"/>
        <v>66.21053400000001</v>
      </c>
      <c r="K95" s="79">
        <f t="shared" si="13"/>
        <v>66.21053400000001</v>
      </c>
      <c r="L95" s="79">
        <f t="shared" si="14"/>
        <v>66.21053400000001</v>
      </c>
      <c r="M95" s="79">
        <f t="shared" si="15"/>
        <v>66.21053400000001</v>
      </c>
      <c r="N95" s="79">
        <f t="shared" si="16"/>
        <v>66.21053400000001</v>
      </c>
      <c r="O95" s="79">
        <f t="shared" si="17"/>
        <v>66.21053400000001</v>
      </c>
      <c r="P95" s="79">
        <f t="shared" si="18"/>
        <v>66.21053400000001</v>
      </c>
      <c r="Q95" s="79">
        <f t="shared" si="19"/>
        <v>66.21053400000001</v>
      </c>
      <c r="R95" s="79">
        <f t="shared" si="20"/>
        <v>66.21053400000001</v>
      </c>
      <c r="S95" s="79">
        <f t="shared" si="21"/>
        <v>66.21053400000001</v>
      </c>
      <c r="T95" s="79">
        <f t="shared" si="22"/>
        <v>66.21053400000001</v>
      </c>
      <c r="U95" s="79">
        <f t="shared" si="23"/>
        <v>66.21053400000001</v>
      </c>
      <c r="V95" s="79">
        <f t="shared" si="24"/>
        <v>66.21053400000001</v>
      </c>
      <c r="W95" s="79">
        <f t="shared" si="25"/>
        <v>66.21053400000001</v>
      </c>
      <c r="X95" s="79">
        <f t="shared" si="26"/>
        <v>66.21053400000001</v>
      </c>
      <c r="Y95" s="79">
        <f t="shared" si="27"/>
        <v>66.21053400000001</v>
      </c>
      <c r="Z95" s="79">
        <f t="shared" si="28"/>
        <v>66.21053400000001</v>
      </c>
      <c r="AA95" s="79">
        <f t="shared" si="29"/>
        <v>66.21053400000001</v>
      </c>
      <c r="AB95" s="79">
        <f t="shared" si="30"/>
        <v>66.21053400000001</v>
      </c>
      <c r="AC95" s="79">
        <f t="shared" si="31"/>
        <v>66.21053400000001</v>
      </c>
      <c r="AD95" s="79">
        <f t="shared" si="32"/>
        <v>66.21053400000001</v>
      </c>
      <c r="AE95" s="79">
        <f t="shared" si="33"/>
        <v>66.21053400000001</v>
      </c>
      <c r="AF95" s="79">
        <f t="shared" si="34"/>
        <v>66.21053400000001</v>
      </c>
      <c r="AG95" s="79">
        <f t="shared" si="35"/>
        <v>66.21053400000001</v>
      </c>
      <c r="AH95" s="79">
        <f t="shared" si="36"/>
        <v>66.21053400000001</v>
      </c>
      <c r="AI95" s="79">
        <f t="shared" si="37"/>
        <v>66.21053400000001</v>
      </c>
      <c r="AJ95" s="79">
        <f t="shared" si="38"/>
        <v>66.21053400000001</v>
      </c>
      <c r="AK95" s="79">
        <f t="shared" si="39"/>
        <v>66.21053400000001</v>
      </c>
      <c r="AL95" s="79">
        <f t="shared" si="40"/>
        <v>66.21053400000001</v>
      </c>
      <c r="AM95" s="79">
        <f t="shared" si="41"/>
        <v>66.21053400000001</v>
      </c>
      <c r="AN95" s="79">
        <f t="shared" si="42"/>
        <v>66.21053400000001</v>
      </c>
      <c r="AO95" s="79">
        <f t="shared" si="43"/>
        <v>66.21053400000001</v>
      </c>
      <c r="AP95" s="79">
        <f t="shared" si="44"/>
        <v>66.21053400000001</v>
      </c>
      <c r="AQ95" s="79">
        <f t="shared" si="45"/>
        <v>66.21053400000001</v>
      </c>
      <c r="AR95" s="79">
        <f t="shared" si="46"/>
        <v>66.21053400000001</v>
      </c>
      <c r="AS95" s="79">
        <f t="shared" si="47"/>
        <v>66.21053400000001</v>
      </c>
      <c r="AT95" s="79">
        <f t="shared" si="48"/>
        <v>66.21053400000001</v>
      </c>
      <c r="AU95" s="79">
        <f t="shared" si="49"/>
        <v>66.21053400000001</v>
      </c>
      <c r="AV95" s="79">
        <f t="shared" si="50"/>
        <v>66.21053400000001</v>
      </c>
      <c r="AW95" s="79">
        <f t="shared" si="51"/>
        <v>66.21053400000001</v>
      </c>
      <c r="AX95" s="79">
        <f t="shared" si="52"/>
        <v>66.21053400000001</v>
      </c>
      <c r="AY95" s="80">
        <f t="shared" si="53"/>
        <v>66.21053400000001</v>
      </c>
    </row>
    <row r="96" spans="1:51">
      <c r="A96" s="67" t="str">
        <f ca="1">IF(Input!A16="","",Input!A16)</f>
        <v>Arsentrioxid</v>
      </c>
      <c r="B96" s="79">
        <f t="shared" si="4"/>
        <v>882.80711999999994</v>
      </c>
      <c r="C96" s="79">
        <f t="shared" si="5"/>
        <v>882.80711999999994</v>
      </c>
      <c r="D96" s="79">
        <f t="shared" si="6"/>
        <v>882.80711999999994</v>
      </c>
      <c r="E96" s="79">
        <f t="shared" si="7"/>
        <v>882.80711999999994</v>
      </c>
      <c r="F96" s="79">
        <f t="shared" si="8"/>
        <v>882.80711999999994</v>
      </c>
      <c r="G96" s="79">
        <f t="shared" si="9"/>
        <v>882.80711999999994</v>
      </c>
      <c r="H96" s="79">
        <f t="shared" si="10"/>
        <v>882.80711999999994</v>
      </c>
      <c r="I96" s="79">
        <f t="shared" si="11"/>
        <v>882.80711999999994</v>
      </c>
      <c r="J96" s="79">
        <f t="shared" si="12"/>
        <v>882.80711999999994</v>
      </c>
      <c r="K96" s="79">
        <f t="shared" si="13"/>
        <v>882.80711999999994</v>
      </c>
      <c r="L96" s="79">
        <f t="shared" si="14"/>
        <v>882.80711999999994</v>
      </c>
      <c r="M96" s="79">
        <f t="shared" si="15"/>
        <v>882.80711999999994</v>
      </c>
      <c r="N96" s="79">
        <f t="shared" si="16"/>
        <v>882.80711999999994</v>
      </c>
      <c r="O96" s="79">
        <f t="shared" si="17"/>
        <v>882.80711999999994</v>
      </c>
      <c r="P96" s="79">
        <f t="shared" si="18"/>
        <v>882.80711999999994</v>
      </c>
      <c r="Q96" s="79">
        <f t="shared" si="19"/>
        <v>882.80711999999994</v>
      </c>
      <c r="R96" s="79">
        <f t="shared" si="20"/>
        <v>882.80711999999994</v>
      </c>
      <c r="S96" s="79">
        <f t="shared" si="21"/>
        <v>882.80711999999994</v>
      </c>
      <c r="T96" s="79">
        <f t="shared" si="22"/>
        <v>882.80711999999994</v>
      </c>
      <c r="U96" s="79">
        <f t="shared" si="23"/>
        <v>882.80711999999994</v>
      </c>
      <c r="V96" s="79">
        <f t="shared" si="24"/>
        <v>882.80711999999994</v>
      </c>
      <c r="W96" s="79">
        <f t="shared" si="25"/>
        <v>882.80711999999994</v>
      </c>
      <c r="X96" s="79">
        <f t="shared" si="26"/>
        <v>882.80711999999994</v>
      </c>
      <c r="Y96" s="79">
        <f t="shared" si="27"/>
        <v>882.80711999999994</v>
      </c>
      <c r="Z96" s="79">
        <f t="shared" si="28"/>
        <v>882.80711999999994</v>
      </c>
      <c r="AA96" s="79">
        <f t="shared" si="29"/>
        <v>882.80711999999994</v>
      </c>
      <c r="AB96" s="79">
        <f t="shared" si="30"/>
        <v>882.80711999999994</v>
      </c>
      <c r="AC96" s="79">
        <f t="shared" si="31"/>
        <v>882.80711999999994</v>
      </c>
      <c r="AD96" s="79">
        <f t="shared" si="32"/>
        <v>882.80711999999994</v>
      </c>
      <c r="AE96" s="79">
        <f t="shared" si="33"/>
        <v>882.80711999999994</v>
      </c>
      <c r="AF96" s="79">
        <f t="shared" si="34"/>
        <v>882.80711999999994</v>
      </c>
      <c r="AG96" s="79">
        <f t="shared" si="35"/>
        <v>882.80711999999994</v>
      </c>
      <c r="AH96" s="79">
        <f t="shared" si="36"/>
        <v>882.80711999999994</v>
      </c>
      <c r="AI96" s="79">
        <f t="shared" si="37"/>
        <v>882.80711999999994</v>
      </c>
      <c r="AJ96" s="79">
        <f t="shared" si="38"/>
        <v>882.80711999999994</v>
      </c>
      <c r="AK96" s="79">
        <f t="shared" si="39"/>
        <v>882.80711999999994</v>
      </c>
      <c r="AL96" s="79">
        <f t="shared" si="40"/>
        <v>882.80711999999994</v>
      </c>
      <c r="AM96" s="79">
        <f t="shared" si="41"/>
        <v>882.80711999999994</v>
      </c>
      <c r="AN96" s="79">
        <f t="shared" si="42"/>
        <v>882.80711999999994</v>
      </c>
      <c r="AO96" s="79">
        <f t="shared" si="43"/>
        <v>882.80711999999994</v>
      </c>
      <c r="AP96" s="79">
        <f t="shared" si="44"/>
        <v>882.80711999999994</v>
      </c>
      <c r="AQ96" s="79">
        <f t="shared" si="45"/>
        <v>882.80711999999994</v>
      </c>
      <c r="AR96" s="79">
        <f t="shared" si="46"/>
        <v>882.80711999999994</v>
      </c>
      <c r="AS96" s="79">
        <f t="shared" si="47"/>
        <v>882.80711999999994</v>
      </c>
      <c r="AT96" s="79">
        <f t="shared" si="48"/>
        <v>882.80711999999994</v>
      </c>
      <c r="AU96" s="79">
        <f t="shared" si="49"/>
        <v>882.80711999999994</v>
      </c>
      <c r="AV96" s="79">
        <f t="shared" si="50"/>
        <v>882.80711999999994</v>
      </c>
      <c r="AW96" s="79">
        <f t="shared" si="51"/>
        <v>882.80711999999994</v>
      </c>
      <c r="AX96" s="79">
        <f t="shared" si="52"/>
        <v>882.80711999999994</v>
      </c>
      <c r="AY96" s="80">
        <f t="shared" si="53"/>
        <v>882.80711999999994</v>
      </c>
    </row>
    <row r="97" spans="1:51">
      <c r="A97" s="67" t="str">
        <f ca="1">IF(Input!A17="","",Input!A17)</f>
        <v>Dioxin</v>
      </c>
      <c r="B97" s="79">
        <f t="shared" si="4"/>
        <v>408298.29300000006</v>
      </c>
      <c r="C97" s="79">
        <f t="shared" si="5"/>
        <v>408298.29300000006</v>
      </c>
      <c r="D97" s="79">
        <f t="shared" si="6"/>
        <v>408298.29300000006</v>
      </c>
      <c r="E97" s="79">
        <f t="shared" si="7"/>
        <v>408298.29300000006</v>
      </c>
      <c r="F97" s="79">
        <f t="shared" si="8"/>
        <v>408298.29300000006</v>
      </c>
      <c r="G97" s="79">
        <f t="shared" si="9"/>
        <v>408298.29300000006</v>
      </c>
      <c r="H97" s="79">
        <f t="shared" si="10"/>
        <v>408298.29300000006</v>
      </c>
      <c r="I97" s="79">
        <f t="shared" si="11"/>
        <v>408298.29300000006</v>
      </c>
      <c r="J97" s="79">
        <f t="shared" si="12"/>
        <v>408298.29300000006</v>
      </c>
      <c r="K97" s="79">
        <f t="shared" si="13"/>
        <v>408298.29300000006</v>
      </c>
      <c r="L97" s="79">
        <f t="shared" si="14"/>
        <v>408298.29300000006</v>
      </c>
      <c r="M97" s="79">
        <f t="shared" si="15"/>
        <v>408298.29300000006</v>
      </c>
      <c r="N97" s="79">
        <f t="shared" si="16"/>
        <v>408298.29300000006</v>
      </c>
      <c r="O97" s="79">
        <f t="shared" si="17"/>
        <v>408298.29300000006</v>
      </c>
      <c r="P97" s="79">
        <f t="shared" si="18"/>
        <v>408298.29300000006</v>
      </c>
      <c r="Q97" s="79">
        <f t="shared" si="19"/>
        <v>408298.29300000006</v>
      </c>
      <c r="R97" s="79">
        <f t="shared" si="20"/>
        <v>408298.29300000006</v>
      </c>
      <c r="S97" s="79">
        <f t="shared" si="21"/>
        <v>408298.29300000006</v>
      </c>
      <c r="T97" s="79">
        <f t="shared" si="22"/>
        <v>408298.29300000006</v>
      </c>
      <c r="U97" s="79">
        <f t="shared" si="23"/>
        <v>408298.29300000006</v>
      </c>
      <c r="V97" s="79">
        <f t="shared" si="24"/>
        <v>408298.29300000006</v>
      </c>
      <c r="W97" s="79">
        <f t="shared" si="25"/>
        <v>408298.29300000006</v>
      </c>
      <c r="X97" s="79">
        <f t="shared" si="26"/>
        <v>408298.29300000006</v>
      </c>
      <c r="Y97" s="79">
        <f t="shared" si="27"/>
        <v>408298.29300000006</v>
      </c>
      <c r="Z97" s="79">
        <f t="shared" si="28"/>
        <v>408298.29300000006</v>
      </c>
      <c r="AA97" s="79">
        <f t="shared" si="29"/>
        <v>408298.29300000006</v>
      </c>
      <c r="AB97" s="79">
        <f t="shared" si="30"/>
        <v>408298.29300000006</v>
      </c>
      <c r="AC97" s="79">
        <f t="shared" si="31"/>
        <v>408298.29300000006</v>
      </c>
      <c r="AD97" s="79">
        <f t="shared" si="32"/>
        <v>408298.29300000006</v>
      </c>
      <c r="AE97" s="79">
        <f t="shared" si="33"/>
        <v>408298.29300000006</v>
      </c>
      <c r="AF97" s="79">
        <f t="shared" si="34"/>
        <v>408298.29300000006</v>
      </c>
      <c r="AG97" s="79">
        <f t="shared" si="35"/>
        <v>408298.29300000006</v>
      </c>
      <c r="AH97" s="79">
        <f t="shared" si="36"/>
        <v>408298.29300000006</v>
      </c>
      <c r="AI97" s="79">
        <f t="shared" si="37"/>
        <v>408298.29300000006</v>
      </c>
      <c r="AJ97" s="79">
        <f t="shared" si="38"/>
        <v>408298.29300000006</v>
      </c>
      <c r="AK97" s="79">
        <f t="shared" si="39"/>
        <v>408298.29300000006</v>
      </c>
      <c r="AL97" s="79">
        <f t="shared" si="40"/>
        <v>408298.29300000006</v>
      </c>
      <c r="AM97" s="79">
        <f t="shared" si="41"/>
        <v>408298.29300000006</v>
      </c>
      <c r="AN97" s="79">
        <f t="shared" si="42"/>
        <v>408298.29300000006</v>
      </c>
      <c r="AO97" s="79">
        <f t="shared" si="43"/>
        <v>408298.29300000006</v>
      </c>
      <c r="AP97" s="79">
        <f t="shared" si="44"/>
        <v>408298.29300000006</v>
      </c>
      <c r="AQ97" s="79">
        <f t="shared" si="45"/>
        <v>408298.29300000006</v>
      </c>
      <c r="AR97" s="79">
        <f t="shared" si="46"/>
        <v>408298.29300000006</v>
      </c>
      <c r="AS97" s="79">
        <f t="shared" si="47"/>
        <v>408298.29300000006</v>
      </c>
      <c r="AT97" s="79">
        <f t="shared" si="48"/>
        <v>408298.29300000006</v>
      </c>
      <c r="AU97" s="79">
        <f t="shared" si="49"/>
        <v>408298.29300000006</v>
      </c>
      <c r="AV97" s="79">
        <f t="shared" si="50"/>
        <v>408298.29300000006</v>
      </c>
      <c r="AW97" s="79">
        <f t="shared" si="51"/>
        <v>408298.29300000006</v>
      </c>
      <c r="AX97" s="79">
        <f t="shared" si="52"/>
        <v>408298.29300000006</v>
      </c>
      <c r="AY97" s="80">
        <f t="shared" si="53"/>
        <v>408298.29300000006</v>
      </c>
    </row>
    <row r="98" spans="1:51">
      <c r="A98" s="67" t="str">
        <f ca="1">IF(Input!A18="","",Input!A18)</f>
        <v>Bly</v>
      </c>
      <c r="B98" s="79">
        <f t="shared" si="4"/>
        <v>6.621053400000001</v>
      </c>
      <c r="C98" s="79">
        <f t="shared" si="5"/>
        <v>6.621053400000001</v>
      </c>
      <c r="D98" s="79">
        <f t="shared" si="6"/>
        <v>6.621053400000001</v>
      </c>
      <c r="E98" s="79">
        <f t="shared" si="7"/>
        <v>6.621053400000001</v>
      </c>
      <c r="F98" s="79">
        <f t="shared" si="8"/>
        <v>6.621053400000001</v>
      </c>
      <c r="G98" s="79">
        <f t="shared" si="9"/>
        <v>6.621053400000001</v>
      </c>
      <c r="H98" s="79">
        <f t="shared" si="10"/>
        <v>6.621053400000001</v>
      </c>
      <c r="I98" s="79">
        <f t="shared" si="11"/>
        <v>6.621053400000001</v>
      </c>
      <c r="J98" s="79">
        <f t="shared" si="12"/>
        <v>6.621053400000001</v>
      </c>
      <c r="K98" s="79">
        <f t="shared" si="13"/>
        <v>6.621053400000001</v>
      </c>
      <c r="L98" s="79">
        <f t="shared" si="14"/>
        <v>6.621053400000001</v>
      </c>
      <c r="M98" s="79">
        <f t="shared" si="15"/>
        <v>6.621053400000001</v>
      </c>
      <c r="N98" s="79">
        <f t="shared" si="16"/>
        <v>6.621053400000001</v>
      </c>
      <c r="O98" s="79">
        <f t="shared" si="17"/>
        <v>6.621053400000001</v>
      </c>
      <c r="P98" s="79">
        <f t="shared" si="18"/>
        <v>6.621053400000001</v>
      </c>
      <c r="Q98" s="79">
        <f t="shared" si="19"/>
        <v>6.621053400000001</v>
      </c>
      <c r="R98" s="79">
        <f t="shared" si="20"/>
        <v>6.621053400000001</v>
      </c>
      <c r="S98" s="79">
        <f t="shared" si="21"/>
        <v>6.621053400000001</v>
      </c>
      <c r="T98" s="79">
        <f t="shared" si="22"/>
        <v>6.621053400000001</v>
      </c>
      <c r="U98" s="79">
        <f t="shared" si="23"/>
        <v>6.621053400000001</v>
      </c>
      <c r="V98" s="79">
        <f t="shared" si="24"/>
        <v>6.621053400000001</v>
      </c>
      <c r="W98" s="79">
        <f t="shared" si="25"/>
        <v>6.621053400000001</v>
      </c>
      <c r="X98" s="79">
        <f t="shared" si="26"/>
        <v>6.621053400000001</v>
      </c>
      <c r="Y98" s="79">
        <f t="shared" si="27"/>
        <v>6.621053400000001</v>
      </c>
      <c r="Z98" s="79">
        <f t="shared" si="28"/>
        <v>6.621053400000001</v>
      </c>
      <c r="AA98" s="79">
        <f t="shared" si="29"/>
        <v>6.621053400000001</v>
      </c>
      <c r="AB98" s="79">
        <f t="shared" si="30"/>
        <v>6.621053400000001</v>
      </c>
      <c r="AC98" s="79">
        <f t="shared" si="31"/>
        <v>6.621053400000001</v>
      </c>
      <c r="AD98" s="79">
        <f t="shared" si="32"/>
        <v>6.621053400000001</v>
      </c>
      <c r="AE98" s="79">
        <f t="shared" si="33"/>
        <v>6.621053400000001</v>
      </c>
      <c r="AF98" s="79">
        <f t="shared" si="34"/>
        <v>6.621053400000001</v>
      </c>
      <c r="AG98" s="79">
        <f t="shared" si="35"/>
        <v>6.621053400000001</v>
      </c>
      <c r="AH98" s="79">
        <f t="shared" si="36"/>
        <v>6.621053400000001</v>
      </c>
      <c r="AI98" s="79">
        <f t="shared" si="37"/>
        <v>6.621053400000001</v>
      </c>
      <c r="AJ98" s="79">
        <f t="shared" si="38"/>
        <v>6.621053400000001</v>
      </c>
      <c r="AK98" s="79">
        <f t="shared" si="39"/>
        <v>6.621053400000001</v>
      </c>
      <c r="AL98" s="79">
        <f t="shared" si="40"/>
        <v>6.621053400000001</v>
      </c>
      <c r="AM98" s="79">
        <f t="shared" si="41"/>
        <v>6.621053400000001</v>
      </c>
      <c r="AN98" s="79">
        <f t="shared" si="42"/>
        <v>6.621053400000001</v>
      </c>
      <c r="AO98" s="79">
        <f t="shared" si="43"/>
        <v>6.621053400000001</v>
      </c>
      <c r="AP98" s="79">
        <f t="shared" si="44"/>
        <v>6.621053400000001</v>
      </c>
      <c r="AQ98" s="79">
        <f t="shared" si="45"/>
        <v>6.621053400000001</v>
      </c>
      <c r="AR98" s="79">
        <f t="shared" si="46"/>
        <v>6.621053400000001</v>
      </c>
      <c r="AS98" s="79">
        <f t="shared" si="47"/>
        <v>6.621053400000001</v>
      </c>
      <c r="AT98" s="79">
        <f t="shared" si="48"/>
        <v>6.621053400000001</v>
      </c>
      <c r="AU98" s="79">
        <f t="shared" si="49"/>
        <v>6.621053400000001</v>
      </c>
      <c r="AV98" s="79">
        <f t="shared" si="50"/>
        <v>6.621053400000001</v>
      </c>
      <c r="AW98" s="79">
        <f t="shared" si="51"/>
        <v>6.621053400000001</v>
      </c>
      <c r="AX98" s="79">
        <f t="shared" si="52"/>
        <v>6.621053400000001</v>
      </c>
      <c r="AY98" s="80">
        <f t="shared" si="53"/>
        <v>6.621053400000001</v>
      </c>
    </row>
    <row r="99" spans="1:51">
      <c r="A99" s="67" t="str">
        <f ca="1">IF(Input!A19="","",Input!A19)</f>
        <v>Cadmium (Cd)</v>
      </c>
      <c r="B99" s="79">
        <f t="shared" si="4"/>
        <v>264.84213600000004</v>
      </c>
      <c r="C99" s="79">
        <f t="shared" si="5"/>
        <v>264.84213600000004</v>
      </c>
      <c r="D99" s="79">
        <f t="shared" si="6"/>
        <v>264.84213600000004</v>
      </c>
      <c r="E99" s="79">
        <f t="shared" si="7"/>
        <v>264.84213600000004</v>
      </c>
      <c r="F99" s="79">
        <f t="shared" si="8"/>
        <v>264.84213600000004</v>
      </c>
      <c r="G99" s="79">
        <f t="shared" si="9"/>
        <v>264.84213600000004</v>
      </c>
      <c r="H99" s="79">
        <f t="shared" si="10"/>
        <v>264.84213600000004</v>
      </c>
      <c r="I99" s="79">
        <f t="shared" si="11"/>
        <v>264.84213600000004</v>
      </c>
      <c r="J99" s="79">
        <f t="shared" si="12"/>
        <v>264.84213600000004</v>
      </c>
      <c r="K99" s="79">
        <f t="shared" si="13"/>
        <v>264.84213600000004</v>
      </c>
      <c r="L99" s="79">
        <f t="shared" si="14"/>
        <v>264.84213600000004</v>
      </c>
      <c r="M99" s="79">
        <f t="shared" si="15"/>
        <v>264.84213600000004</v>
      </c>
      <c r="N99" s="79">
        <f t="shared" si="16"/>
        <v>264.84213600000004</v>
      </c>
      <c r="O99" s="79">
        <f t="shared" si="17"/>
        <v>264.84213600000004</v>
      </c>
      <c r="P99" s="79">
        <f t="shared" si="18"/>
        <v>264.84213600000004</v>
      </c>
      <c r="Q99" s="79">
        <f t="shared" si="19"/>
        <v>264.84213600000004</v>
      </c>
      <c r="R99" s="79">
        <f t="shared" si="20"/>
        <v>264.84213600000004</v>
      </c>
      <c r="S99" s="79">
        <f t="shared" si="21"/>
        <v>264.84213600000004</v>
      </c>
      <c r="T99" s="79">
        <f t="shared" si="22"/>
        <v>264.84213600000004</v>
      </c>
      <c r="U99" s="79">
        <f t="shared" si="23"/>
        <v>264.84213600000004</v>
      </c>
      <c r="V99" s="79">
        <f t="shared" si="24"/>
        <v>264.84213600000004</v>
      </c>
      <c r="W99" s="79">
        <f t="shared" si="25"/>
        <v>264.84213600000004</v>
      </c>
      <c r="X99" s="79">
        <f t="shared" si="26"/>
        <v>264.84213600000004</v>
      </c>
      <c r="Y99" s="79">
        <f t="shared" si="27"/>
        <v>264.84213600000004</v>
      </c>
      <c r="Z99" s="79">
        <f t="shared" si="28"/>
        <v>264.84213600000004</v>
      </c>
      <c r="AA99" s="79">
        <f t="shared" si="29"/>
        <v>264.84213600000004</v>
      </c>
      <c r="AB99" s="79">
        <f t="shared" si="30"/>
        <v>264.84213600000004</v>
      </c>
      <c r="AC99" s="79">
        <f t="shared" si="31"/>
        <v>264.84213600000004</v>
      </c>
      <c r="AD99" s="79">
        <f t="shared" si="32"/>
        <v>264.84213600000004</v>
      </c>
      <c r="AE99" s="79">
        <f t="shared" si="33"/>
        <v>264.84213600000004</v>
      </c>
      <c r="AF99" s="79">
        <f t="shared" si="34"/>
        <v>264.84213600000004</v>
      </c>
      <c r="AG99" s="79">
        <f t="shared" si="35"/>
        <v>264.84213600000004</v>
      </c>
      <c r="AH99" s="79">
        <f t="shared" si="36"/>
        <v>264.84213600000004</v>
      </c>
      <c r="AI99" s="79">
        <f t="shared" si="37"/>
        <v>264.84213600000004</v>
      </c>
      <c r="AJ99" s="79">
        <f t="shared" si="38"/>
        <v>264.84213600000004</v>
      </c>
      <c r="AK99" s="79">
        <f t="shared" si="39"/>
        <v>264.84213600000004</v>
      </c>
      <c r="AL99" s="79">
        <f t="shared" si="40"/>
        <v>264.84213600000004</v>
      </c>
      <c r="AM99" s="79">
        <f t="shared" si="41"/>
        <v>264.84213600000004</v>
      </c>
      <c r="AN99" s="79">
        <f t="shared" si="42"/>
        <v>264.84213600000004</v>
      </c>
      <c r="AO99" s="79">
        <f t="shared" si="43"/>
        <v>264.84213600000004</v>
      </c>
      <c r="AP99" s="79">
        <f t="shared" si="44"/>
        <v>264.84213600000004</v>
      </c>
      <c r="AQ99" s="79">
        <f t="shared" si="45"/>
        <v>264.84213600000004</v>
      </c>
      <c r="AR99" s="79">
        <f t="shared" si="46"/>
        <v>264.84213600000004</v>
      </c>
      <c r="AS99" s="79">
        <f t="shared" si="47"/>
        <v>264.84213600000004</v>
      </c>
      <c r="AT99" s="79">
        <f t="shared" si="48"/>
        <v>264.84213600000004</v>
      </c>
      <c r="AU99" s="79">
        <f t="shared" si="49"/>
        <v>264.84213600000004</v>
      </c>
      <c r="AV99" s="79">
        <f t="shared" si="50"/>
        <v>264.84213600000004</v>
      </c>
      <c r="AW99" s="79">
        <f t="shared" si="51"/>
        <v>264.84213600000004</v>
      </c>
      <c r="AX99" s="79">
        <f t="shared" si="52"/>
        <v>264.84213600000004</v>
      </c>
      <c r="AY99" s="80">
        <f t="shared" si="53"/>
        <v>264.84213600000004</v>
      </c>
    </row>
    <row r="100" spans="1:51" ht="15.75" customHeight="1">
      <c r="A100" s="67" t="str">
        <f ca="1">IF(Input!A20="","",Input!A20)</f>
        <v>Krom (Cr) - typisk blanding</v>
      </c>
      <c r="B100" s="79">
        <f t="shared" si="4"/>
        <v>220.70177999999999</v>
      </c>
      <c r="C100" s="79">
        <f t="shared" si="5"/>
        <v>220.70177999999999</v>
      </c>
      <c r="D100" s="79">
        <f t="shared" si="6"/>
        <v>220.70177999999999</v>
      </c>
      <c r="E100" s="79">
        <f t="shared" si="7"/>
        <v>220.70177999999999</v>
      </c>
      <c r="F100" s="79">
        <f t="shared" si="8"/>
        <v>220.70177999999999</v>
      </c>
      <c r="G100" s="79">
        <f t="shared" si="9"/>
        <v>220.70177999999999</v>
      </c>
      <c r="H100" s="79">
        <f t="shared" si="10"/>
        <v>220.70177999999999</v>
      </c>
      <c r="I100" s="79">
        <f t="shared" si="11"/>
        <v>220.70177999999999</v>
      </c>
      <c r="J100" s="79">
        <f t="shared" si="12"/>
        <v>220.70177999999999</v>
      </c>
      <c r="K100" s="79">
        <f t="shared" si="13"/>
        <v>220.70177999999999</v>
      </c>
      <c r="L100" s="79">
        <f t="shared" si="14"/>
        <v>220.70177999999999</v>
      </c>
      <c r="M100" s="79">
        <f t="shared" si="15"/>
        <v>220.70177999999999</v>
      </c>
      <c r="N100" s="79">
        <f t="shared" si="16"/>
        <v>220.70177999999999</v>
      </c>
      <c r="O100" s="79">
        <f t="shared" si="17"/>
        <v>220.70177999999999</v>
      </c>
      <c r="P100" s="79">
        <f t="shared" si="18"/>
        <v>220.70177999999999</v>
      </c>
      <c r="Q100" s="79">
        <f t="shared" si="19"/>
        <v>220.70177999999999</v>
      </c>
      <c r="R100" s="79">
        <f t="shared" si="20"/>
        <v>220.70177999999999</v>
      </c>
      <c r="S100" s="79">
        <f t="shared" si="21"/>
        <v>220.70177999999999</v>
      </c>
      <c r="T100" s="79">
        <f t="shared" si="22"/>
        <v>220.70177999999999</v>
      </c>
      <c r="U100" s="79">
        <f t="shared" si="23"/>
        <v>220.70177999999999</v>
      </c>
      <c r="V100" s="79">
        <f t="shared" si="24"/>
        <v>220.70177999999999</v>
      </c>
      <c r="W100" s="79">
        <f t="shared" si="25"/>
        <v>220.70177999999999</v>
      </c>
      <c r="X100" s="79">
        <f t="shared" si="26"/>
        <v>220.70177999999999</v>
      </c>
      <c r="Y100" s="79">
        <f t="shared" si="27"/>
        <v>220.70177999999999</v>
      </c>
      <c r="Z100" s="79">
        <f t="shared" si="28"/>
        <v>220.70177999999999</v>
      </c>
      <c r="AA100" s="79">
        <f t="shared" si="29"/>
        <v>220.70177999999999</v>
      </c>
      <c r="AB100" s="79">
        <f t="shared" si="30"/>
        <v>220.70177999999999</v>
      </c>
      <c r="AC100" s="79">
        <f t="shared" si="31"/>
        <v>220.70177999999999</v>
      </c>
      <c r="AD100" s="79">
        <f t="shared" si="32"/>
        <v>220.70177999999999</v>
      </c>
      <c r="AE100" s="79">
        <f t="shared" si="33"/>
        <v>220.70177999999999</v>
      </c>
      <c r="AF100" s="79">
        <f t="shared" si="34"/>
        <v>220.70177999999999</v>
      </c>
      <c r="AG100" s="79">
        <f t="shared" si="35"/>
        <v>220.70177999999999</v>
      </c>
      <c r="AH100" s="79">
        <f t="shared" si="36"/>
        <v>220.70177999999999</v>
      </c>
      <c r="AI100" s="79">
        <f t="shared" si="37"/>
        <v>220.70177999999999</v>
      </c>
      <c r="AJ100" s="79">
        <f t="shared" si="38"/>
        <v>220.70177999999999</v>
      </c>
      <c r="AK100" s="79">
        <f t="shared" si="39"/>
        <v>220.70177999999999</v>
      </c>
      <c r="AL100" s="79">
        <f t="shared" si="40"/>
        <v>220.70177999999999</v>
      </c>
      <c r="AM100" s="79">
        <f t="shared" si="41"/>
        <v>220.70177999999999</v>
      </c>
      <c r="AN100" s="79">
        <f t="shared" si="42"/>
        <v>220.70177999999999</v>
      </c>
      <c r="AO100" s="79">
        <f t="shared" si="43"/>
        <v>220.70177999999999</v>
      </c>
      <c r="AP100" s="79">
        <f t="shared" si="44"/>
        <v>220.70177999999999</v>
      </c>
      <c r="AQ100" s="79">
        <f t="shared" si="45"/>
        <v>220.70177999999999</v>
      </c>
      <c r="AR100" s="79">
        <f t="shared" si="46"/>
        <v>220.70177999999999</v>
      </c>
      <c r="AS100" s="79">
        <f t="shared" si="47"/>
        <v>220.70177999999999</v>
      </c>
      <c r="AT100" s="79">
        <f t="shared" si="48"/>
        <v>220.70177999999999</v>
      </c>
      <c r="AU100" s="79">
        <f t="shared" si="49"/>
        <v>220.70177999999999</v>
      </c>
      <c r="AV100" s="79">
        <f t="shared" si="50"/>
        <v>220.70177999999999</v>
      </c>
      <c r="AW100" s="79">
        <f t="shared" si="51"/>
        <v>220.70177999999999</v>
      </c>
      <c r="AX100" s="79">
        <f t="shared" si="52"/>
        <v>220.70177999999999</v>
      </c>
      <c r="AY100" s="80">
        <f t="shared" si="53"/>
        <v>220.70177999999999</v>
      </c>
    </row>
    <row r="101" spans="1:51">
      <c r="A101" s="67" t="str">
        <f ca="1">IF(Input!A21="","",Input!A21)</f>
        <v>Formaldehyd</v>
      </c>
      <c r="B101" s="79">
        <f t="shared" si="4"/>
        <v>0.81467100000000003</v>
      </c>
      <c r="C101" s="79">
        <f t="shared" si="5"/>
        <v>0.81467100000000003</v>
      </c>
      <c r="D101" s="79">
        <f t="shared" si="6"/>
        <v>0.81467100000000003</v>
      </c>
      <c r="E101" s="79">
        <f t="shared" si="7"/>
        <v>0.81467100000000003</v>
      </c>
      <c r="F101" s="79">
        <f t="shared" si="8"/>
        <v>0.81467100000000003</v>
      </c>
      <c r="G101" s="79">
        <f t="shared" si="9"/>
        <v>0.81467100000000003</v>
      </c>
      <c r="H101" s="79">
        <f t="shared" si="10"/>
        <v>0.81467100000000003</v>
      </c>
      <c r="I101" s="79">
        <f t="shared" si="11"/>
        <v>0.81467100000000003</v>
      </c>
      <c r="J101" s="79">
        <f t="shared" si="12"/>
        <v>0.81467100000000003</v>
      </c>
      <c r="K101" s="79">
        <f t="shared" si="13"/>
        <v>0.81467100000000003</v>
      </c>
      <c r="L101" s="79">
        <f t="shared" si="14"/>
        <v>0.81467100000000003</v>
      </c>
      <c r="M101" s="79">
        <f t="shared" si="15"/>
        <v>0.81467100000000003</v>
      </c>
      <c r="N101" s="79">
        <f t="shared" si="16"/>
        <v>0.81467100000000003</v>
      </c>
      <c r="O101" s="79">
        <f t="shared" si="17"/>
        <v>0.81467100000000003</v>
      </c>
      <c r="P101" s="79">
        <f t="shared" si="18"/>
        <v>0.81467100000000003</v>
      </c>
      <c r="Q101" s="79">
        <f t="shared" si="19"/>
        <v>0.81467100000000003</v>
      </c>
      <c r="R101" s="79">
        <f t="shared" si="20"/>
        <v>0.81467100000000003</v>
      </c>
      <c r="S101" s="79">
        <f t="shared" si="21"/>
        <v>0.81467100000000003</v>
      </c>
      <c r="T101" s="79">
        <f t="shared" si="22"/>
        <v>0.81467100000000003</v>
      </c>
      <c r="U101" s="79">
        <f t="shared" si="23"/>
        <v>0.81467100000000003</v>
      </c>
      <c r="V101" s="79">
        <f t="shared" si="24"/>
        <v>0.81467100000000003</v>
      </c>
      <c r="W101" s="79">
        <f t="shared" si="25"/>
        <v>0.81467100000000003</v>
      </c>
      <c r="X101" s="79">
        <f t="shared" si="26"/>
        <v>0.81467100000000003</v>
      </c>
      <c r="Y101" s="79">
        <f t="shared" si="27"/>
        <v>0.81467100000000003</v>
      </c>
      <c r="Z101" s="79">
        <f t="shared" si="28"/>
        <v>0.81467100000000003</v>
      </c>
      <c r="AA101" s="79">
        <f t="shared" si="29"/>
        <v>0.81467100000000003</v>
      </c>
      <c r="AB101" s="79">
        <f t="shared" si="30"/>
        <v>0.81467100000000003</v>
      </c>
      <c r="AC101" s="79">
        <f t="shared" si="31"/>
        <v>0.81467100000000003</v>
      </c>
      <c r="AD101" s="79">
        <f t="shared" si="32"/>
        <v>0.81467100000000003</v>
      </c>
      <c r="AE101" s="79">
        <f t="shared" si="33"/>
        <v>0.81467100000000003</v>
      </c>
      <c r="AF101" s="79">
        <f t="shared" si="34"/>
        <v>0.81467100000000003</v>
      </c>
      <c r="AG101" s="79">
        <f t="shared" si="35"/>
        <v>0.81467100000000003</v>
      </c>
      <c r="AH101" s="79">
        <f t="shared" si="36"/>
        <v>0.81467100000000003</v>
      </c>
      <c r="AI101" s="79">
        <f t="shared" si="37"/>
        <v>0.81467100000000003</v>
      </c>
      <c r="AJ101" s="79">
        <f t="shared" si="38"/>
        <v>0.81467100000000003</v>
      </c>
      <c r="AK101" s="79">
        <f t="shared" si="39"/>
        <v>0.81467100000000003</v>
      </c>
      <c r="AL101" s="79">
        <f t="shared" si="40"/>
        <v>0.81467100000000003</v>
      </c>
      <c r="AM101" s="79">
        <f t="shared" si="41"/>
        <v>0.81467100000000003</v>
      </c>
      <c r="AN101" s="79">
        <f t="shared" si="42"/>
        <v>0.81467100000000003</v>
      </c>
      <c r="AO101" s="79">
        <f t="shared" si="43"/>
        <v>0.81467100000000003</v>
      </c>
      <c r="AP101" s="79">
        <f t="shared" si="44"/>
        <v>0.81467100000000003</v>
      </c>
      <c r="AQ101" s="79">
        <f t="shared" si="45"/>
        <v>0.81467100000000003</v>
      </c>
      <c r="AR101" s="79">
        <f t="shared" si="46"/>
        <v>0.81467100000000003</v>
      </c>
      <c r="AS101" s="79">
        <f t="shared" si="47"/>
        <v>0.81467100000000003</v>
      </c>
      <c r="AT101" s="79">
        <f t="shared" si="48"/>
        <v>0.81467100000000003</v>
      </c>
      <c r="AU101" s="79">
        <f t="shared" si="49"/>
        <v>0.81467100000000003</v>
      </c>
      <c r="AV101" s="79">
        <f t="shared" si="50"/>
        <v>0.81467100000000003</v>
      </c>
      <c r="AW101" s="79">
        <f t="shared" si="51"/>
        <v>0.81467100000000003</v>
      </c>
      <c r="AX101" s="79">
        <f t="shared" si="52"/>
        <v>0.81467100000000003</v>
      </c>
      <c r="AY101" s="80">
        <f t="shared" si="53"/>
        <v>0.81467100000000003</v>
      </c>
    </row>
    <row r="102" spans="1:51">
      <c r="A102" s="67" t="str">
        <f ca="1">IF(Input!A22="","",Input!A22)</f>
        <v>Nikkel (Ni)</v>
      </c>
      <c r="B102" s="79">
        <f t="shared" si="4"/>
        <v>26.484213600000004</v>
      </c>
      <c r="C102" s="79">
        <f t="shared" si="5"/>
        <v>26.484213600000004</v>
      </c>
      <c r="D102" s="79">
        <f t="shared" si="6"/>
        <v>26.484213600000004</v>
      </c>
      <c r="E102" s="79">
        <f t="shared" si="7"/>
        <v>26.484213600000004</v>
      </c>
      <c r="F102" s="79">
        <f t="shared" si="8"/>
        <v>26.484213600000004</v>
      </c>
      <c r="G102" s="79">
        <f t="shared" si="9"/>
        <v>26.484213600000004</v>
      </c>
      <c r="H102" s="79">
        <f t="shared" si="10"/>
        <v>26.484213600000004</v>
      </c>
      <c r="I102" s="79">
        <f t="shared" si="11"/>
        <v>26.484213600000004</v>
      </c>
      <c r="J102" s="79">
        <f t="shared" si="12"/>
        <v>26.484213600000004</v>
      </c>
      <c r="K102" s="79">
        <f t="shared" si="13"/>
        <v>26.484213600000004</v>
      </c>
      <c r="L102" s="79">
        <f t="shared" si="14"/>
        <v>26.484213600000004</v>
      </c>
      <c r="M102" s="79">
        <f t="shared" si="15"/>
        <v>26.484213600000004</v>
      </c>
      <c r="N102" s="79">
        <f t="shared" si="16"/>
        <v>26.484213600000004</v>
      </c>
      <c r="O102" s="79">
        <f t="shared" si="17"/>
        <v>26.484213600000004</v>
      </c>
      <c r="P102" s="79">
        <f t="shared" si="18"/>
        <v>26.484213600000004</v>
      </c>
      <c r="Q102" s="79">
        <f t="shared" si="19"/>
        <v>26.484213600000004</v>
      </c>
      <c r="R102" s="79">
        <f t="shared" si="20"/>
        <v>26.484213600000004</v>
      </c>
      <c r="S102" s="79">
        <f t="shared" si="21"/>
        <v>26.484213600000004</v>
      </c>
      <c r="T102" s="79">
        <f t="shared" si="22"/>
        <v>26.484213600000004</v>
      </c>
      <c r="U102" s="79">
        <f t="shared" si="23"/>
        <v>26.484213600000004</v>
      </c>
      <c r="V102" s="79">
        <f t="shared" si="24"/>
        <v>26.484213600000004</v>
      </c>
      <c r="W102" s="79">
        <f t="shared" si="25"/>
        <v>26.484213600000004</v>
      </c>
      <c r="X102" s="79">
        <f t="shared" si="26"/>
        <v>26.484213600000004</v>
      </c>
      <c r="Y102" s="79">
        <f t="shared" si="27"/>
        <v>26.484213600000004</v>
      </c>
      <c r="Z102" s="79">
        <f t="shared" si="28"/>
        <v>26.484213600000004</v>
      </c>
      <c r="AA102" s="79">
        <f t="shared" si="29"/>
        <v>26.484213600000004</v>
      </c>
      <c r="AB102" s="79">
        <f t="shared" si="30"/>
        <v>26.484213600000004</v>
      </c>
      <c r="AC102" s="79">
        <f t="shared" si="31"/>
        <v>26.484213600000004</v>
      </c>
      <c r="AD102" s="79">
        <f t="shared" si="32"/>
        <v>26.484213600000004</v>
      </c>
      <c r="AE102" s="79">
        <f t="shared" si="33"/>
        <v>26.484213600000004</v>
      </c>
      <c r="AF102" s="79">
        <f t="shared" si="34"/>
        <v>26.484213600000004</v>
      </c>
      <c r="AG102" s="79">
        <f t="shared" si="35"/>
        <v>26.484213600000004</v>
      </c>
      <c r="AH102" s="79">
        <f t="shared" si="36"/>
        <v>26.484213600000004</v>
      </c>
      <c r="AI102" s="79">
        <f t="shared" si="37"/>
        <v>26.484213600000004</v>
      </c>
      <c r="AJ102" s="79">
        <f t="shared" si="38"/>
        <v>26.484213600000004</v>
      </c>
      <c r="AK102" s="79">
        <f t="shared" si="39"/>
        <v>26.484213600000004</v>
      </c>
      <c r="AL102" s="79">
        <f t="shared" si="40"/>
        <v>26.484213600000004</v>
      </c>
      <c r="AM102" s="79">
        <f t="shared" si="41"/>
        <v>26.484213600000004</v>
      </c>
      <c r="AN102" s="79">
        <f t="shared" si="42"/>
        <v>26.484213600000004</v>
      </c>
      <c r="AO102" s="79">
        <f t="shared" si="43"/>
        <v>26.484213600000004</v>
      </c>
      <c r="AP102" s="79">
        <f t="shared" si="44"/>
        <v>26.484213600000004</v>
      </c>
      <c r="AQ102" s="79">
        <f t="shared" si="45"/>
        <v>26.484213600000004</v>
      </c>
      <c r="AR102" s="79">
        <f t="shared" si="46"/>
        <v>26.484213600000004</v>
      </c>
      <c r="AS102" s="79">
        <f t="shared" si="47"/>
        <v>26.484213600000004</v>
      </c>
      <c r="AT102" s="79">
        <f t="shared" si="48"/>
        <v>26.484213600000004</v>
      </c>
      <c r="AU102" s="79">
        <f t="shared" si="49"/>
        <v>26.484213600000004</v>
      </c>
      <c r="AV102" s="79">
        <f t="shared" si="50"/>
        <v>26.484213600000004</v>
      </c>
      <c r="AW102" s="79">
        <f t="shared" si="51"/>
        <v>26.484213600000004</v>
      </c>
      <c r="AX102" s="79">
        <f t="shared" si="52"/>
        <v>26.484213600000004</v>
      </c>
      <c r="AY102" s="80">
        <f t="shared" si="53"/>
        <v>26.484213600000004</v>
      </c>
    </row>
    <row r="103" spans="1:51">
      <c r="A103" s="67" t="str">
        <f ca="1">IF(Input!A23="","",Input!A23)</f>
        <v>Ammoniak (NH3)</v>
      </c>
      <c r="B103" s="79">
        <f t="shared" si="4"/>
        <v>87.184609199999997</v>
      </c>
      <c r="C103" s="79">
        <f t="shared" si="5"/>
        <v>87.184609199999997</v>
      </c>
      <c r="D103" s="79">
        <f t="shared" si="6"/>
        <v>87.184609199999997</v>
      </c>
      <c r="E103" s="79">
        <f t="shared" si="7"/>
        <v>87.184609199999997</v>
      </c>
      <c r="F103" s="79">
        <f t="shared" si="8"/>
        <v>87.184609199999997</v>
      </c>
      <c r="G103" s="79">
        <f t="shared" si="9"/>
        <v>87.184609199999997</v>
      </c>
      <c r="H103" s="79">
        <f t="shared" si="10"/>
        <v>87.184609199999997</v>
      </c>
      <c r="I103" s="79">
        <f t="shared" si="11"/>
        <v>87.184609199999997</v>
      </c>
      <c r="J103" s="79">
        <f t="shared" si="12"/>
        <v>87.184609199999997</v>
      </c>
      <c r="K103" s="79">
        <f t="shared" si="13"/>
        <v>87.184609199999997</v>
      </c>
      <c r="L103" s="79">
        <f t="shared" si="14"/>
        <v>87.184609199999997</v>
      </c>
      <c r="M103" s="79">
        <f t="shared" si="15"/>
        <v>87.184609199999997</v>
      </c>
      <c r="N103" s="79">
        <f t="shared" si="16"/>
        <v>87.184609199999997</v>
      </c>
      <c r="O103" s="79">
        <f t="shared" si="17"/>
        <v>87.184609199999997</v>
      </c>
      <c r="P103" s="79">
        <f t="shared" si="18"/>
        <v>87.184609199999997</v>
      </c>
      <c r="Q103" s="79">
        <f t="shared" si="19"/>
        <v>87.184609199999997</v>
      </c>
      <c r="R103" s="79">
        <f t="shared" si="20"/>
        <v>87.184609199999997</v>
      </c>
      <c r="S103" s="79">
        <f t="shared" si="21"/>
        <v>87.184609199999997</v>
      </c>
      <c r="T103" s="79">
        <f t="shared" si="22"/>
        <v>87.184609199999997</v>
      </c>
      <c r="U103" s="79">
        <f t="shared" si="23"/>
        <v>87.184609199999997</v>
      </c>
      <c r="V103" s="79">
        <f t="shared" si="24"/>
        <v>87.184609199999997</v>
      </c>
      <c r="W103" s="79">
        <f t="shared" si="25"/>
        <v>87.184609199999997</v>
      </c>
      <c r="X103" s="79">
        <f t="shared" si="26"/>
        <v>87.184609199999997</v>
      </c>
      <c r="Y103" s="79">
        <f t="shared" si="27"/>
        <v>87.184609199999997</v>
      </c>
      <c r="Z103" s="79">
        <f t="shared" si="28"/>
        <v>87.184609199999997</v>
      </c>
      <c r="AA103" s="79">
        <f t="shared" si="29"/>
        <v>87.184609199999997</v>
      </c>
      <c r="AB103" s="79">
        <f t="shared" si="30"/>
        <v>87.184609199999997</v>
      </c>
      <c r="AC103" s="79">
        <f t="shared" si="31"/>
        <v>87.184609199999997</v>
      </c>
      <c r="AD103" s="79">
        <f t="shared" si="32"/>
        <v>87.184609199999997</v>
      </c>
      <c r="AE103" s="79">
        <f t="shared" si="33"/>
        <v>87.184609199999997</v>
      </c>
      <c r="AF103" s="79">
        <f t="shared" si="34"/>
        <v>87.184609199999997</v>
      </c>
      <c r="AG103" s="79">
        <f t="shared" si="35"/>
        <v>87.184609199999997</v>
      </c>
      <c r="AH103" s="79">
        <f t="shared" si="36"/>
        <v>87.184609199999997</v>
      </c>
      <c r="AI103" s="79">
        <f t="shared" si="37"/>
        <v>87.184609199999997</v>
      </c>
      <c r="AJ103" s="79">
        <f t="shared" si="38"/>
        <v>87.184609199999997</v>
      </c>
      <c r="AK103" s="79">
        <f t="shared" si="39"/>
        <v>87.184609199999997</v>
      </c>
      <c r="AL103" s="79">
        <f t="shared" si="40"/>
        <v>87.184609199999997</v>
      </c>
      <c r="AM103" s="79">
        <f t="shared" si="41"/>
        <v>87.184609199999997</v>
      </c>
      <c r="AN103" s="79">
        <f t="shared" si="42"/>
        <v>87.184609199999997</v>
      </c>
      <c r="AO103" s="79">
        <f t="shared" si="43"/>
        <v>87.184609199999997</v>
      </c>
      <c r="AP103" s="79">
        <f t="shared" si="44"/>
        <v>87.184609199999997</v>
      </c>
      <c r="AQ103" s="79">
        <f t="shared" si="45"/>
        <v>87.184609199999997</v>
      </c>
      <c r="AR103" s="79">
        <f t="shared" si="46"/>
        <v>87.184609199999997</v>
      </c>
      <c r="AS103" s="79">
        <f t="shared" si="47"/>
        <v>87.184609199999997</v>
      </c>
      <c r="AT103" s="79">
        <f t="shared" si="48"/>
        <v>87.184609199999997</v>
      </c>
      <c r="AU103" s="79">
        <f t="shared" si="49"/>
        <v>87.184609199999997</v>
      </c>
      <c r="AV103" s="79">
        <f t="shared" si="50"/>
        <v>87.184609199999997</v>
      </c>
      <c r="AW103" s="79">
        <f t="shared" si="51"/>
        <v>87.184609199999997</v>
      </c>
      <c r="AX103" s="79">
        <f t="shared" si="52"/>
        <v>87.184609199999997</v>
      </c>
      <c r="AY103" s="80">
        <f t="shared" si="53"/>
        <v>87.184609199999997</v>
      </c>
    </row>
    <row r="104" spans="1:51">
      <c r="A104" s="67" t="str">
        <f ca="1">IF(Input!A24="","",Input!A24)</f>
        <v>Metan (CH4)</v>
      </c>
      <c r="B104" s="79">
        <f t="shared" si="4"/>
        <v>2.8842005789043337</v>
      </c>
      <c r="C104" s="79">
        <f t="shared" si="5"/>
        <v>3.2122974701553555</v>
      </c>
      <c r="D104" s="79">
        <f t="shared" si="6"/>
        <v>3.542937748160262</v>
      </c>
      <c r="E104" s="79">
        <f t="shared" si="7"/>
        <v>3.9524230155355689</v>
      </c>
      <c r="F104" s="79">
        <f t="shared" si="8"/>
        <v>4.3771686034341784</v>
      </c>
      <c r="G104" s="79">
        <f t="shared" si="9"/>
        <v>4.5831829304987739</v>
      </c>
      <c r="H104" s="79">
        <f t="shared" si="10"/>
        <v>4.7917406443172537</v>
      </c>
      <c r="I104" s="79">
        <f t="shared" si="11"/>
        <v>4.9977549713818483</v>
      </c>
      <c r="J104" s="79">
        <f t="shared" si="12"/>
        <v>5.2063126852003281</v>
      </c>
      <c r="K104" s="79">
        <f t="shared" si="13"/>
        <v>5.4123270122649236</v>
      </c>
      <c r="L104" s="79">
        <f t="shared" si="14"/>
        <v>5.526779416189699</v>
      </c>
      <c r="M104" s="79">
        <f t="shared" si="15"/>
        <v>5.6412318201144735</v>
      </c>
      <c r="N104" s="79">
        <f t="shared" si="16"/>
        <v>5.753140837285363</v>
      </c>
      <c r="O104" s="79">
        <f t="shared" si="17"/>
        <v>5.8675932412101384</v>
      </c>
      <c r="P104" s="79">
        <f t="shared" si="18"/>
        <v>5.9820456451349147</v>
      </c>
      <c r="Q104" s="79">
        <f t="shared" si="19"/>
        <v>6.0964980490596883</v>
      </c>
      <c r="R104" s="79">
        <f t="shared" si="20"/>
        <v>6.2109504529844646</v>
      </c>
      <c r="S104" s="79">
        <f t="shared" si="21"/>
        <v>6.3228594701553558</v>
      </c>
      <c r="T104" s="79">
        <f t="shared" si="22"/>
        <v>6.4373118740801312</v>
      </c>
      <c r="U104" s="79">
        <f t="shared" si="23"/>
        <v>6.5517642780049075</v>
      </c>
      <c r="V104" s="79">
        <f t="shared" si="24"/>
        <v>6.5517642780049075</v>
      </c>
      <c r="W104" s="79">
        <f t="shared" si="25"/>
        <v>6.5517642780049075</v>
      </c>
      <c r="X104" s="79">
        <f t="shared" si="26"/>
        <v>6.5517642780049075</v>
      </c>
      <c r="Y104" s="79">
        <f t="shared" si="27"/>
        <v>6.5517642780049075</v>
      </c>
      <c r="Z104" s="79">
        <f t="shared" si="28"/>
        <v>6.5517642780049075</v>
      </c>
      <c r="AA104" s="79">
        <f t="shared" si="29"/>
        <v>6.5517642780049075</v>
      </c>
      <c r="AB104" s="79">
        <f t="shared" si="30"/>
        <v>6.5517642780049075</v>
      </c>
      <c r="AC104" s="79">
        <f t="shared" si="31"/>
        <v>6.5517642780049075</v>
      </c>
      <c r="AD104" s="79">
        <f t="shared" si="32"/>
        <v>6.5517642780049075</v>
      </c>
      <c r="AE104" s="79">
        <f t="shared" si="33"/>
        <v>6.5517642780049075</v>
      </c>
      <c r="AF104" s="79">
        <f t="shared" si="34"/>
        <v>6.5517642780049075</v>
      </c>
      <c r="AG104" s="79">
        <f t="shared" si="35"/>
        <v>6.5517642780049075</v>
      </c>
      <c r="AH104" s="79">
        <f t="shared" si="36"/>
        <v>6.5517642780049075</v>
      </c>
      <c r="AI104" s="79">
        <f t="shared" si="37"/>
        <v>6.5517642780049075</v>
      </c>
      <c r="AJ104" s="79">
        <f t="shared" si="38"/>
        <v>6.5517642780049075</v>
      </c>
      <c r="AK104" s="79">
        <f t="shared" si="39"/>
        <v>6.5517642780049075</v>
      </c>
      <c r="AL104" s="79">
        <f t="shared" si="40"/>
        <v>6.5517642780049075</v>
      </c>
      <c r="AM104" s="79">
        <f t="shared" si="41"/>
        <v>6.5517642780049075</v>
      </c>
      <c r="AN104" s="79">
        <f t="shared" si="42"/>
        <v>6.5517642780049075</v>
      </c>
      <c r="AO104" s="79">
        <f t="shared" si="43"/>
        <v>6.5517642780049075</v>
      </c>
      <c r="AP104" s="79">
        <f t="shared" si="44"/>
        <v>6.5517642780049075</v>
      </c>
      <c r="AQ104" s="79">
        <f t="shared" si="45"/>
        <v>6.5517642780049075</v>
      </c>
      <c r="AR104" s="79">
        <f t="shared" si="46"/>
        <v>6.5517642780049075</v>
      </c>
      <c r="AS104" s="79">
        <f t="shared" si="47"/>
        <v>6.5517642780049075</v>
      </c>
      <c r="AT104" s="79">
        <f t="shared" si="48"/>
        <v>6.5517642780049075</v>
      </c>
      <c r="AU104" s="79">
        <f t="shared" si="49"/>
        <v>6.5517642780049075</v>
      </c>
      <c r="AV104" s="79">
        <f t="shared" si="50"/>
        <v>6.5517642780049075</v>
      </c>
      <c r="AW104" s="79">
        <f t="shared" si="51"/>
        <v>6.5517642780049075</v>
      </c>
      <c r="AX104" s="79">
        <f t="shared" si="52"/>
        <v>6.5517642780049075</v>
      </c>
      <c r="AY104" s="80">
        <f t="shared" si="53"/>
        <v>6.5517642780049075</v>
      </c>
    </row>
    <row r="105" spans="1:51">
      <c r="A105" s="67" t="str">
        <f ca="1">IF(Input!A25="","",Input!A25)</f>
        <v>Lattergas (N2O)</v>
      </c>
      <c r="B105" s="79">
        <f t="shared" si="4"/>
        <v>42.576294260016361</v>
      </c>
      <c r="C105" s="79">
        <f t="shared" si="5"/>
        <v>47.419629321340963</v>
      </c>
      <c r="D105" s="79">
        <f t="shared" si="6"/>
        <v>52.300509615699099</v>
      </c>
      <c r="E105" s="79">
        <f t="shared" si="7"/>
        <v>58.345292134096496</v>
      </c>
      <c r="F105" s="79">
        <f t="shared" si="8"/>
        <v>64.61534605069501</v>
      </c>
      <c r="G105" s="79">
        <f t="shared" si="9"/>
        <v>67.656509926410479</v>
      </c>
      <c r="H105" s="79">
        <f t="shared" si="10"/>
        <v>70.735219035159446</v>
      </c>
      <c r="I105" s="79">
        <f t="shared" si="11"/>
        <v>73.776382910874915</v>
      </c>
      <c r="J105" s="79">
        <f t="shared" si="12"/>
        <v>76.855092019623868</v>
      </c>
      <c r="K105" s="79">
        <f t="shared" si="13"/>
        <v>79.896255895339323</v>
      </c>
      <c r="L105" s="79">
        <f t="shared" si="14"/>
        <v>81.585791381847912</v>
      </c>
      <c r="M105" s="79">
        <f t="shared" si="15"/>
        <v>83.275326868356515</v>
      </c>
      <c r="N105" s="79">
        <f t="shared" si="16"/>
        <v>84.927317121831564</v>
      </c>
      <c r="O105" s="79">
        <f t="shared" si="17"/>
        <v>86.616852608340139</v>
      </c>
      <c r="P105" s="79">
        <f t="shared" si="18"/>
        <v>88.306388094848728</v>
      </c>
      <c r="Q105" s="79">
        <f t="shared" si="19"/>
        <v>89.995923581357331</v>
      </c>
      <c r="R105" s="79">
        <f t="shared" si="20"/>
        <v>91.685459067865892</v>
      </c>
      <c r="S105" s="79">
        <f t="shared" si="21"/>
        <v>93.337449321340983</v>
      </c>
      <c r="T105" s="79">
        <f t="shared" si="22"/>
        <v>95.026984807849558</v>
      </c>
      <c r="U105" s="79">
        <f t="shared" si="23"/>
        <v>96.716520294358133</v>
      </c>
      <c r="V105" s="79">
        <f t="shared" si="24"/>
        <v>96.716520294358133</v>
      </c>
      <c r="W105" s="79">
        <f t="shared" si="25"/>
        <v>96.716520294358133</v>
      </c>
      <c r="X105" s="79">
        <f t="shared" si="26"/>
        <v>96.716520294358133</v>
      </c>
      <c r="Y105" s="79">
        <f t="shared" si="27"/>
        <v>96.716520294358133</v>
      </c>
      <c r="Z105" s="79">
        <f t="shared" si="28"/>
        <v>96.716520294358133</v>
      </c>
      <c r="AA105" s="79">
        <f t="shared" si="29"/>
        <v>96.716520294358133</v>
      </c>
      <c r="AB105" s="79">
        <f t="shared" si="30"/>
        <v>96.716520294358133</v>
      </c>
      <c r="AC105" s="79">
        <f t="shared" si="31"/>
        <v>96.716520294358133</v>
      </c>
      <c r="AD105" s="79">
        <f t="shared" si="32"/>
        <v>96.716520294358133</v>
      </c>
      <c r="AE105" s="79">
        <f t="shared" si="33"/>
        <v>96.716520294358133</v>
      </c>
      <c r="AF105" s="79">
        <f t="shared" si="34"/>
        <v>96.716520294358133</v>
      </c>
      <c r="AG105" s="79">
        <f t="shared" si="35"/>
        <v>96.716520294358133</v>
      </c>
      <c r="AH105" s="79">
        <f t="shared" si="36"/>
        <v>96.716520294358133</v>
      </c>
      <c r="AI105" s="79">
        <f t="shared" si="37"/>
        <v>96.716520294358133</v>
      </c>
      <c r="AJ105" s="79">
        <f t="shared" si="38"/>
        <v>96.716520294358133</v>
      </c>
      <c r="AK105" s="79">
        <f t="shared" si="39"/>
        <v>96.716520294358133</v>
      </c>
      <c r="AL105" s="79">
        <f t="shared" si="40"/>
        <v>96.716520294358133</v>
      </c>
      <c r="AM105" s="79">
        <f t="shared" si="41"/>
        <v>96.716520294358133</v>
      </c>
      <c r="AN105" s="79">
        <f t="shared" si="42"/>
        <v>96.716520294358133</v>
      </c>
      <c r="AO105" s="79">
        <f t="shared" si="43"/>
        <v>96.716520294358133</v>
      </c>
      <c r="AP105" s="79">
        <f t="shared" si="44"/>
        <v>96.716520294358133</v>
      </c>
      <c r="AQ105" s="79">
        <f t="shared" si="45"/>
        <v>96.716520294358133</v>
      </c>
      <c r="AR105" s="79">
        <f t="shared" si="46"/>
        <v>96.716520294358133</v>
      </c>
      <c r="AS105" s="79">
        <f t="shared" si="47"/>
        <v>96.716520294358133</v>
      </c>
      <c r="AT105" s="79">
        <f t="shared" si="48"/>
        <v>96.716520294358133</v>
      </c>
      <c r="AU105" s="79">
        <f t="shared" si="49"/>
        <v>96.716520294358133</v>
      </c>
      <c r="AV105" s="79">
        <f t="shared" si="50"/>
        <v>96.716520294358133</v>
      </c>
      <c r="AW105" s="79">
        <f t="shared" si="51"/>
        <v>96.716520294358133</v>
      </c>
      <c r="AX105" s="79">
        <f t="shared" si="52"/>
        <v>96.716520294358133</v>
      </c>
      <c r="AY105" s="80">
        <f t="shared" si="53"/>
        <v>96.716520294358133</v>
      </c>
    </row>
    <row r="106" spans="1:51">
      <c r="A106" s="67" t="str">
        <f ca="1">IF(Input!A26="","",Input!A26)</f>
        <v/>
      </c>
      <c r="B106" s="79">
        <f t="shared" si="4"/>
        <v>0</v>
      </c>
      <c r="C106" s="79">
        <f t="shared" si="5"/>
        <v>0</v>
      </c>
      <c r="D106" s="79">
        <f t="shared" si="6"/>
        <v>0</v>
      </c>
      <c r="E106" s="79">
        <f t="shared" si="7"/>
        <v>0</v>
      </c>
      <c r="F106" s="79">
        <f t="shared" si="8"/>
        <v>0</v>
      </c>
      <c r="G106" s="79">
        <f t="shared" si="9"/>
        <v>0</v>
      </c>
      <c r="H106" s="79">
        <f t="shared" si="10"/>
        <v>0</v>
      </c>
      <c r="I106" s="79">
        <f t="shared" si="11"/>
        <v>0</v>
      </c>
      <c r="J106" s="79">
        <f t="shared" si="12"/>
        <v>0</v>
      </c>
      <c r="K106" s="79">
        <f t="shared" si="13"/>
        <v>0</v>
      </c>
      <c r="L106" s="79">
        <f t="shared" si="14"/>
        <v>0</v>
      </c>
      <c r="M106" s="79">
        <f t="shared" si="15"/>
        <v>0</v>
      </c>
      <c r="N106" s="79">
        <f t="shared" si="16"/>
        <v>0</v>
      </c>
      <c r="O106" s="79">
        <f t="shared" si="17"/>
        <v>0</v>
      </c>
      <c r="P106" s="79">
        <f t="shared" si="18"/>
        <v>0</v>
      </c>
      <c r="Q106" s="79">
        <f t="shared" si="19"/>
        <v>0</v>
      </c>
      <c r="R106" s="79">
        <f t="shared" si="20"/>
        <v>0</v>
      </c>
      <c r="S106" s="79">
        <f t="shared" si="21"/>
        <v>0</v>
      </c>
      <c r="T106" s="79">
        <f t="shared" si="22"/>
        <v>0</v>
      </c>
      <c r="U106" s="79">
        <f t="shared" si="23"/>
        <v>0</v>
      </c>
      <c r="V106" s="79">
        <f t="shared" si="24"/>
        <v>0</v>
      </c>
      <c r="W106" s="79">
        <f t="shared" si="25"/>
        <v>0</v>
      </c>
      <c r="X106" s="79">
        <f t="shared" si="26"/>
        <v>0</v>
      </c>
      <c r="Y106" s="79">
        <f t="shared" si="27"/>
        <v>0</v>
      </c>
      <c r="Z106" s="79">
        <f t="shared" si="28"/>
        <v>0</v>
      </c>
      <c r="AA106" s="79">
        <f t="shared" si="29"/>
        <v>0</v>
      </c>
      <c r="AB106" s="79">
        <f t="shared" si="30"/>
        <v>0</v>
      </c>
      <c r="AC106" s="79">
        <f t="shared" si="31"/>
        <v>0</v>
      </c>
      <c r="AD106" s="79">
        <f t="shared" si="32"/>
        <v>0</v>
      </c>
      <c r="AE106" s="79">
        <f t="shared" si="33"/>
        <v>0</v>
      </c>
      <c r="AF106" s="79">
        <f t="shared" si="34"/>
        <v>0</v>
      </c>
      <c r="AG106" s="79">
        <f t="shared" si="35"/>
        <v>0</v>
      </c>
      <c r="AH106" s="79">
        <f t="shared" si="36"/>
        <v>0</v>
      </c>
      <c r="AI106" s="79">
        <f t="shared" si="37"/>
        <v>0</v>
      </c>
      <c r="AJ106" s="79">
        <f t="shared" si="38"/>
        <v>0</v>
      </c>
      <c r="AK106" s="79">
        <f t="shared" si="39"/>
        <v>0</v>
      </c>
      <c r="AL106" s="79">
        <f t="shared" si="40"/>
        <v>0</v>
      </c>
      <c r="AM106" s="79">
        <f t="shared" si="41"/>
        <v>0</v>
      </c>
      <c r="AN106" s="79">
        <f t="shared" si="42"/>
        <v>0</v>
      </c>
      <c r="AO106" s="79">
        <f t="shared" si="43"/>
        <v>0</v>
      </c>
      <c r="AP106" s="79">
        <f t="shared" si="44"/>
        <v>0</v>
      </c>
      <c r="AQ106" s="79">
        <f t="shared" si="45"/>
        <v>0</v>
      </c>
      <c r="AR106" s="79">
        <f t="shared" si="46"/>
        <v>0</v>
      </c>
      <c r="AS106" s="79">
        <f t="shared" si="47"/>
        <v>0</v>
      </c>
      <c r="AT106" s="79">
        <f t="shared" si="48"/>
        <v>0</v>
      </c>
      <c r="AU106" s="79">
        <f t="shared" si="49"/>
        <v>0</v>
      </c>
      <c r="AV106" s="79">
        <f t="shared" si="50"/>
        <v>0</v>
      </c>
      <c r="AW106" s="79">
        <f t="shared" si="51"/>
        <v>0</v>
      </c>
      <c r="AX106" s="79">
        <f t="shared" si="52"/>
        <v>0</v>
      </c>
      <c r="AY106" s="80">
        <f t="shared" si="53"/>
        <v>0</v>
      </c>
    </row>
    <row r="107" spans="1:51" hidden="1">
      <c r="A107" s="67" t="str">
        <f ca="1">IF(Input!A27="","",Input!A27)</f>
        <v/>
      </c>
      <c r="B107" s="79">
        <f t="shared" si="4"/>
        <v>0</v>
      </c>
      <c r="C107" s="79">
        <f t="shared" si="5"/>
        <v>0</v>
      </c>
      <c r="D107" s="79">
        <f t="shared" si="6"/>
        <v>0</v>
      </c>
      <c r="E107" s="79">
        <f t="shared" si="7"/>
        <v>0</v>
      </c>
      <c r="F107" s="79">
        <f t="shared" si="8"/>
        <v>0</v>
      </c>
      <c r="G107" s="79">
        <f t="shared" si="9"/>
        <v>0</v>
      </c>
      <c r="H107" s="79">
        <f t="shared" si="10"/>
        <v>0</v>
      </c>
      <c r="I107" s="79">
        <f t="shared" si="11"/>
        <v>0</v>
      </c>
      <c r="J107" s="79">
        <f t="shared" si="12"/>
        <v>0</v>
      </c>
      <c r="K107" s="79">
        <f t="shared" si="13"/>
        <v>0</v>
      </c>
      <c r="L107" s="79">
        <f t="shared" si="14"/>
        <v>0</v>
      </c>
      <c r="M107" s="79">
        <f t="shared" si="15"/>
        <v>0</v>
      </c>
      <c r="N107" s="79">
        <f t="shared" si="16"/>
        <v>0</v>
      </c>
      <c r="O107" s="79">
        <f t="shared" si="17"/>
        <v>0</v>
      </c>
      <c r="P107" s="79">
        <f t="shared" si="18"/>
        <v>0</v>
      </c>
      <c r="Q107" s="79">
        <f t="shared" si="19"/>
        <v>0</v>
      </c>
      <c r="R107" s="79">
        <f t="shared" si="20"/>
        <v>0</v>
      </c>
      <c r="S107" s="79">
        <f t="shared" si="21"/>
        <v>0</v>
      </c>
      <c r="T107" s="79">
        <f t="shared" si="22"/>
        <v>0</v>
      </c>
      <c r="U107" s="79">
        <f t="shared" si="23"/>
        <v>0</v>
      </c>
      <c r="V107" s="79">
        <f t="shared" si="24"/>
        <v>0</v>
      </c>
      <c r="W107" s="79">
        <f t="shared" si="25"/>
        <v>0</v>
      </c>
      <c r="X107" s="79">
        <f t="shared" si="26"/>
        <v>0</v>
      </c>
      <c r="Y107" s="79">
        <f t="shared" si="27"/>
        <v>0</v>
      </c>
      <c r="Z107" s="79">
        <f t="shared" si="28"/>
        <v>0</v>
      </c>
      <c r="AA107" s="79">
        <f t="shared" si="29"/>
        <v>0</v>
      </c>
      <c r="AB107" s="79">
        <f t="shared" si="30"/>
        <v>0</v>
      </c>
      <c r="AC107" s="79">
        <f t="shared" si="31"/>
        <v>0</v>
      </c>
      <c r="AD107" s="79">
        <f t="shared" si="32"/>
        <v>0</v>
      </c>
      <c r="AE107" s="79">
        <f t="shared" si="33"/>
        <v>0</v>
      </c>
      <c r="AF107" s="79">
        <f t="shared" si="34"/>
        <v>0</v>
      </c>
      <c r="AG107" s="79">
        <f t="shared" si="35"/>
        <v>0</v>
      </c>
      <c r="AH107" s="79">
        <f t="shared" si="36"/>
        <v>0</v>
      </c>
      <c r="AI107" s="79">
        <f t="shared" si="37"/>
        <v>0</v>
      </c>
      <c r="AJ107" s="79">
        <f t="shared" si="38"/>
        <v>0</v>
      </c>
      <c r="AK107" s="79">
        <f t="shared" si="39"/>
        <v>0</v>
      </c>
      <c r="AL107" s="79">
        <f t="shared" si="40"/>
        <v>0</v>
      </c>
      <c r="AM107" s="79">
        <f t="shared" si="41"/>
        <v>0</v>
      </c>
      <c r="AN107" s="79">
        <f t="shared" si="42"/>
        <v>0</v>
      </c>
      <c r="AO107" s="79">
        <f t="shared" si="43"/>
        <v>0</v>
      </c>
      <c r="AP107" s="79">
        <f t="shared" si="44"/>
        <v>0</v>
      </c>
      <c r="AQ107" s="79">
        <f t="shared" si="45"/>
        <v>0</v>
      </c>
      <c r="AR107" s="79">
        <f t="shared" si="46"/>
        <v>0</v>
      </c>
      <c r="AS107" s="79">
        <f t="shared" si="47"/>
        <v>0</v>
      </c>
      <c r="AT107" s="79">
        <f t="shared" si="48"/>
        <v>0</v>
      </c>
      <c r="AU107" s="79">
        <f t="shared" si="49"/>
        <v>0</v>
      </c>
      <c r="AV107" s="79">
        <f t="shared" si="50"/>
        <v>0</v>
      </c>
      <c r="AW107" s="79">
        <f t="shared" si="51"/>
        <v>0</v>
      </c>
      <c r="AX107" s="79">
        <f t="shared" si="52"/>
        <v>0</v>
      </c>
      <c r="AY107" s="80">
        <f t="shared" si="53"/>
        <v>0</v>
      </c>
    </row>
    <row r="108" spans="1:51" hidden="1">
      <c r="A108" s="67" t="str">
        <f ca="1">IF(Input!A28="","",Input!A28)</f>
        <v/>
      </c>
      <c r="B108" s="79">
        <f t="shared" si="4"/>
        <v>0</v>
      </c>
      <c r="C108" s="79">
        <f t="shared" si="5"/>
        <v>0</v>
      </c>
      <c r="D108" s="79">
        <f t="shared" si="6"/>
        <v>0</v>
      </c>
      <c r="E108" s="79">
        <f t="shared" si="7"/>
        <v>0</v>
      </c>
      <c r="F108" s="79">
        <f t="shared" si="8"/>
        <v>0</v>
      </c>
      <c r="G108" s="79">
        <f t="shared" si="9"/>
        <v>0</v>
      </c>
      <c r="H108" s="79">
        <f t="shared" si="10"/>
        <v>0</v>
      </c>
      <c r="I108" s="79">
        <f t="shared" si="11"/>
        <v>0</v>
      </c>
      <c r="J108" s="79">
        <f t="shared" si="12"/>
        <v>0</v>
      </c>
      <c r="K108" s="79">
        <f t="shared" si="13"/>
        <v>0</v>
      </c>
      <c r="L108" s="79">
        <f t="shared" si="14"/>
        <v>0</v>
      </c>
      <c r="M108" s="79">
        <f t="shared" si="15"/>
        <v>0</v>
      </c>
      <c r="N108" s="79">
        <f t="shared" si="16"/>
        <v>0</v>
      </c>
      <c r="O108" s="79">
        <f t="shared" si="17"/>
        <v>0</v>
      </c>
      <c r="P108" s="79">
        <f t="shared" si="18"/>
        <v>0</v>
      </c>
      <c r="Q108" s="79">
        <f t="shared" si="19"/>
        <v>0</v>
      </c>
      <c r="R108" s="79">
        <f t="shared" si="20"/>
        <v>0</v>
      </c>
      <c r="S108" s="79">
        <f t="shared" si="21"/>
        <v>0</v>
      </c>
      <c r="T108" s="79">
        <f t="shared" si="22"/>
        <v>0</v>
      </c>
      <c r="U108" s="79">
        <f t="shared" si="23"/>
        <v>0</v>
      </c>
      <c r="V108" s="79">
        <f t="shared" si="24"/>
        <v>0</v>
      </c>
      <c r="W108" s="79">
        <f t="shared" si="25"/>
        <v>0</v>
      </c>
      <c r="X108" s="79">
        <f t="shared" si="26"/>
        <v>0</v>
      </c>
      <c r="Y108" s="79">
        <f t="shared" si="27"/>
        <v>0</v>
      </c>
      <c r="Z108" s="79">
        <f t="shared" si="28"/>
        <v>0</v>
      </c>
      <c r="AA108" s="79">
        <f t="shared" si="29"/>
        <v>0</v>
      </c>
      <c r="AB108" s="79">
        <f t="shared" si="30"/>
        <v>0</v>
      </c>
      <c r="AC108" s="79">
        <f t="shared" si="31"/>
        <v>0</v>
      </c>
      <c r="AD108" s="79">
        <f t="shared" si="32"/>
        <v>0</v>
      </c>
      <c r="AE108" s="79">
        <f t="shared" si="33"/>
        <v>0</v>
      </c>
      <c r="AF108" s="79">
        <f t="shared" si="34"/>
        <v>0</v>
      </c>
      <c r="AG108" s="79">
        <f t="shared" si="35"/>
        <v>0</v>
      </c>
      <c r="AH108" s="79">
        <f t="shared" si="36"/>
        <v>0</v>
      </c>
      <c r="AI108" s="79">
        <f t="shared" si="37"/>
        <v>0</v>
      </c>
      <c r="AJ108" s="79">
        <f t="shared" si="38"/>
        <v>0</v>
      </c>
      <c r="AK108" s="79">
        <f t="shared" si="39"/>
        <v>0</v>
      </c>
      <c r="AL108" s="79">
        <f t="shared" si="40"/>
        <v>0</v>
      </c>
      <c r="AM108" s="79">
        <f t="shared" si="41"/>
        <v>0</v>
      </c>
      <c r="AN108" s="79">
        <f t="shared" si="42"/>
        <v>0</v>
      </c>
      <c r="AO108" s="79">
        <f t="shared" si="43"/>
        <v>0</v>
      </c>
      <c r="AP108" s="79">
        <f t="shared" si="44"/>
        <v>0</v>
      </c>
      <c r="AQ108" s="79">
        <f t="shared" si="45"/>
        <v>0</v>
      </c>
      <c r="AR108" s="79">
        <f t="shared" si="46"/>
        <v>0</v>
      </c>
      <c r="AS108" s="79">
        <f t="shared" si="47"/>
        <v>0</v>
      </c>
      <c r="AT108" s="79">
        <f t="shared" si="48"/>
        <v>0</v>
      </c>
      <c r="AU108" s="79">
        <f t="shared" si="49"/>
        <v>0</v>
      </c>
      <c r="AV108" s="79">
        <f t="shared" si="50"/>
        <v>0</v>
      </c>
      <c r="AW108" s="79">
        <f t="shared" si="51"/>
        <v>0</v>
      </c>
      <c r="AX108" s="79">
        <f t="shared" si="52"/>
        <v>0</v>
      </c>
      <c r="AY108" s="80">
        <f t="shared" si="53"/>
        <v>0</v>
      </c>
    </row>
    <row r="109" spans="1:51" hidden="1">
      <c r="A109" s="67" t="str">
        <f ca="1">IF(Input!A29="","",Input!A29)</f>
        <v/>
      </c>
      <c r="B109" s="79">
        <f t="shared" si="4"/>
        <v>0</v>
      </c>
      <c r="C109" s="79">
        <f t="shared" si="5"/>
        <v>0</v>
      </c>
      <c r="D109" s="79">
        <f t="shared" si="6"/>
        <v>0</v>
      </c>
      <c r="E109" s="79">
        <f t="shared" si="7"/>
        <v>0</v>
      </c>
      <c r="F109" s="79">
        <f t="shared" si="8"/>
        <v>0</v>
      </c>
      <c r="G109" s="79">
        <f t="shared" si="9"/>
        <v>0</v>
      </c>
      <c r="H109" s="79">
        <f t="shared" si="10"/>
        <v>0</v>
      </c>
      <c r="I109" s="79">
        <f t="shared" si="11"/>
        <v>0</v>
      </c>
      <c r="J109" s="79">
        <f t="shared" si="12"/>
        <v>0</v>
      </c>
      <c r="K109" s="79">
        <f t="shared" si="13"/>
        <v>0</v>
      </c>
      <c r="L109" s="79">
        <f t="shared" si="14"/>
        <v>0</v>
      </c>
      <c r="M109" s="79">
        <f t="shared" si="15"/>
        <v>0</v>
      </c>
      <c r="N109" s="79">
        <f t="shared" si="16"/>
        <v>0</v>
      </c>
      <c r="O109" s="79">
        <f t="shared" si="17"/>
        <v>0</v>
      </c>
      <c r="P109" s="79">
        <f t="shared" si="18"/>
        <v>0</v>
      </c>
      <c r="Q109" s="79">
        <f t="shared" si="19"/>
        <v>0</v>
      </c>
      <c r="R109" s="79">
        <f t="shared" si="20"/>
        <v>0</v>
      </c>
      <c r="S109" s="79">
        <f t="shared" si="21"/>
        <v>0</v>
      </c>
      <c r="T109" s="79">
        <f t="shared" si="22"/>
        <v>0</v>
      </c>
      <c r="U109" s="79">
        <f t="shared" si="23"/>
        <v>0</v>
      </c>
      <c r="V109" s="79">
        <f t="shared" si="24"/>
        <v>0</v>
      </c>
      <c r="W109" s="79">
        <f t="shared" si="25"/>
        <v>0</v>
      </c>
      <c r="X109" s="79">
        <f t="shared" si="26"/>
        <v>0</v>
      </c>
      <c r="Y109" s="79">
        <f t="shared" si="27"/>
        <v>0</v>
      </c>
      <c r="Z109" s="79">
        <f t="shared" si="28"/>
        <v>0</v>
      </c>
      <c r="AA109" s="79">
        <f t="shared" si="29"/>
        <v>0</v>
      </c>
      <c r="AB109" s="79">
        <f t="shared" si="30"/>
        <v>0</v>
      </c>
      <c r="AC109" s="79">
        <f t="shared" si="31"/>
        <v>0</v>
      </c>
      <c r="AD109" s="79">
        <f t="shared" si="32"/>
        <v>0</v>
      </c>
      <c r="AE109" s="79">
        <f t="shared" si="33"/>
        <v>0</v>
      </c>
      <c r="AF109" s="79">
        <f t="shared" si="34"/>
        <v>0</v>
      </c>
      <c r="AG109" s="79">
        <f t="shared" si="35"/>
        <v>0</v>
      </c>
      <c r="AH109" s="79">
        <f t="shared" si="36"/>
        <v>0</v>
      </c>
      <c r="AI109" s="79">
        <f t="shared" si="37"/>
        <v>0</v>
      </c>
      <c r="AJ109" s="79">
        <f t="shared" si="38"/>
        <v>0</v>
      </c>
      <c r="AK109" s="79">
        <f t="shared" si="39"/>
        <v>0</v>
      </c>
      <c r="AL109" s="79">
        <f t="shared" si="40"/>
        <v>0</v>
      </c>
      <c r="AM109" s="79">
        <f t="shared" si="41"/>
        <v>0</v>
      </c>
      <c r="AN109" s="79">
        <f t="shared" si="42"/>
        <v>0</v>
      </c>
      <c r="AO109" s="79">
        <f t="shared" si="43"/>
        <v>0</v>
      </c>
      <c r="AP109" s="79">
        <f t="shared" si="44"/>
        <v>0</v>
      </c>
      <c r="AQ109" s="79">
        <f t="shared" si="45"/>
        <v>0</v>
      </c>
      <c r="AR109" s="79">
        <f t="shared" si="46"/>
        <v>0</v>
      </c>
      <c r="AS109" s="79">
        <f t="shared" si="47"/>
        <v>0</v>
      </c>
      <c r="AT109" s="79">
        <f t="shared" si="48"/>
        <v>0</v>
      </c>
      <c r="AU109" s="79">
        <f t="shared" si="49"/>
        <v>0</v>
      </c>
      <c r="AV109" s="79">
        <f t="shared" si="50"/>
        <v>0</v>
      </c>
      <c r="AW109" s="79">
        <f t="shared" si="51"/>
        <v>0</v>
      </c>
      <c r="AX109" s="79">
        <f t="shared" si="52"/>
        <v>0</v>
      </c>
      <c r="AY109" s="80">
        <f t="shared" si="53"/>
        <v>0</v>
      </c>
    </row>
    <row r="110" spans="1:51" hidden="1">
      <c r="A110" s="67" t="str">
        <f ca="1">IF(Input!A30="","",Input!A30)</f>
        <v/>
      </c>
      <c r="B110" s="79">
        <f t="shared" si="4"/>
        <v>0</v>
      </c>
      <c r="C110" s="79">
        <f t="shared" si="5"/>
        <v>0</v>
      </c>
      <c r="D110" s="79">
        <f t="shared" si="6"/>
        <v>0</v>
      </c>
      <c r="E110" s="79">
        <f t="shared" si="7"/>
        <v>0</v>
      </c>
      <c r="F110" s="79">
        <f t="shared" si="8"/>
        <v>0</v>
      </c>
      <c r="G110" s="79">
        <f t="shared" si="9"/>
        <v>0</v>
      </c>
      <c r="H110" s="79">
        <f t="shared" si="10"/>
        <v>0</v>
      </c>
      <c r="I110" s="79">
        <f t="shared" si="11"/>
        <v>0</v>
      </c>
      <c r="J110" s="79">
        <f t="shared" si="12"/>
        <v>0</v>
      </c>
      <c r="K110" s="79">
        <f t="shared" si="13"/>
        <v>0</v>
      </c>
      <c r="L110" s="79">
        <f t="shared" si="14"/>
        <v>0</v>
      </c>
      <c r="M110" s="79">
        <f t="shared" si="15"/>
        <v>0</v>
      </c>
      <c r="N110" s="79">
        <f t="shared" si="16"/>
        <v>0</v>
      </c>
      <c r="O110" s="79">
        <f t="shared" si="17"/>
        <v>0</v>
      </c>
      <c r="P110" s="79">
        <f t="shared" si="18"/>
        <v>0</v>
      </c>
      <c r="Q110" s="79">
        <f t="shared" si="19"/>
        <v>0</v>
      </c>
      <c r="R110" s="79">
        <f t="shared" si="20"/>
        <v>0</v>
      </c>
      <c r="S110" s="79">
        <f t="shared" si="21"/>
        <v>0</v>
      </c>
      <c r="T110" s="79">
        <f t="shared" si="22"/>
        <v>0</v>
      </c>
      <c r="U110" s="79">
        <f t="shared" si="23"/>
        <v>0</v>
      </c>
      <c r="V110" s="79">
        <f t="shared" si="24"/>
        <v>0</v>
      </c>
      <c r="W110" s="79">
        <f t="shared" si="25"/>
        <v>0</v>
      </c>
      <c r="X110" s="79">
        <f t="shared" si="26"/>
        <v>0</v>
      </c>
      <c r="Y110" s="79">
        <f t="shared" si="27"/>
        <v>0</v>
      </c>
      <c r="Z110" s="79">
        <f t="shared" si="28"/>
        <v>0</v>
      </c>
      <c r="AA110" s="79">
        <f t="shared" si="29"/>
        <v>0</v>
      </c>
      <c r="AB110" s="79">
        <f t="shared" si="30"/>
        <v>0</v>
      </c>
      <c r="AC110" s="79">
        <f t="shared" si="31"/>
        <v>0</v>
      </c>
      <c r="AD110" s="79">
        <f t="shared" si="32"/>
        <v>0</v>
      </c>
      <c r="AE110" s="79">
        <f t="shared" si="33"/>
        <v>0</v>
      </c>
      <c r="AF110" s="79">
        <f t="shared" si="34"/>
        <v>0</v>
      </c>
      <c r="AG110" s="79">
        <f t="shared" si="35"/>
        <v>0</v>
      </c>
      <c r="AH110" s="79">
        <f t="shared" si="36"/>
        <v>0</v>
      </c>
      <c r="AI110" s="79">
        <f t="shared" si="37"/>
        <v>0</v>
      </c>
      <c r="AJ110" s="79">
        <f t="shared" si="38"/>
        <v>0</v>
      </c>
      <c r="AK110" s="79">
        <f t="shared" si="39"/>
        <v>0</v>
      </c>
      <c r="AL110" s="79">
        <f t="shared" si="40"/>
        <v>0</v>
      </c>
      <c r="AM110" s="79">
        <f t="shared" si="41"/>
        <v>0</v>
      </c>
      <c r="AN110" s="79">
        <f t="shared" si="42"/>
        <v>0</v>
      </c>
      <c r="AO110" s="79">
        <f t="shared" si="43"/>
        <v>0</v>
      </c>
      <c r="AP110" s="79">
        <f t="shared" si="44"/>
        <v>0</v>
      </c>
      <c r="AQ110" s="79">
        <f t="shared" si="45"/>
        <v>0</v>
      </c>
      <c r="AR110" s="79">
        <f t="shared" si="46"/>
        <v>0</v>
      </c>
      <c r="AS110" s="79">
        <f t="shared" si="47"/>
        <v>0</v>
      </c>
      <c r="AT110" s="79">
        <f t="shared" si="48"/>
        <v>0</v>
      </c>
      <c r="AU110" s="79">
        <f t="shared" si="49"/>
        <v>0</v>
      </c>
      <c r="AV110" s="79">
        <f t="shared" si="50"/>
        <v>0</v>
      </c>
      <c r="AW110" s="79">
        <f t="shared" si="51"/>
        <v>0</v>
      </c>
      <c r="AX110" s="79">
        <f t="shared" si="52"/>
        <v>0</v>
      </c>
      <c r="AY110" s="80">
        <f t="shared" si="53"/>
        <v>0</v>
      </c>
    </row>
    <row r="111" spans="1:51" hidden="1">
      <c r="A111" s="67" t="str">
        <f ca="1">IF(Input!A31="","",Input!A31)</f>
        <v/>
      </c>
      <c r="B111" s="79">
        <f t="shared" si="4"/>
        <v>0</v>
      </c>
      <c r="C111" s="79">
        <f t="shared" si="5"/>
        <v>0</v>
      </c>
      <c r="D111" s="79">
        <f t="shared" si="6"/>
        <v>0</v>
      </c>
      <c r="E111" s="79">
        <f t="shared" si="7"/>
        <v>0</v>
      </c>
      <c r="F111" s="79">
        <f t="shared" si="8"/>
        <v>0</v>
      </c>
      <c r="G111" s="79">
        <f t="shared" si="9"/>
        <v>0</v>
      </c>
      <c r="H111" s="79">
        <f t="shared" si="10"/>
        <v>0</v>
      </c>
      <c r="I111" s="79">
        <f t="shared" si="11"/>
        <v>0</v>
      </c>
      <c r="J111" s="79">
        <f t="shared" si="12"/>
        <v>0</v>
      </c>
      <c r="K111" s="79">
        <f t="shared" si="13"/>
        <v>0</v>
      </c>
      <c r="L111" s="79">
        <f t="shared" si="14"/>
        <v>0</v>
      </c>
      <c r="M111" s="79">
        <f t="shared" si="15"/>
        <v>0</v>
      </c>
      <c r="N111" s="79">
        <f t="shared" si="16"/>
        <v>0</v>
      </c>
      <c r="O111" s="79">
        <f t="shared" si="17"/>
        <v>0</v>
      </c>
      <c r="P111" s="79">
        <f t="shared" si="18"/>
        <v>0</v>
      </c>
      <c r="Q111" s="79">
        <f t="shared" si="19"/>
        <v>0</v>
      </c>
      <c r="R111" s="79">
        <f t="shared" si="20"/>
        <v>0</v>
      </c>
      <c r="S111" s="79">
        <f t="shared" si="21"/>
        <v>0</v>
      </c>
      <c r="T111" s="79">
        <f t="shared" si="22"/>
        <v>0</v>
      </c>
      <c r="U111" s="79">
        <f t="shared" si="23"/>
        <v>0</v>
      </c>
      <c r="V111" s="79">
        <f t="shared" si="24"/>
        <v>0</v>
      </c>
      <c r="W111" s="79">
        <f t="shared" si="25"/>
        <v>0</v>
      </c>
      <c r="X111" s="79">
        <f t="shared" si="26"/>
        <v>0</v>
      </c>
      <c r="Y111" s="79">
        <f t="shared" si="27"/>
        <v>0</v>
      </c>
      <c r="Z111" s="79">
        <f t="shared" si="28"/>
        <v>0</v>
      </c>
      <c r="AA111" s="79">
        <f t="shared" si="29"/>
        <v>0</v>
      </c>
      <c r="AB111" s="79">
        <f t="shared" si="30"/>
        <v>0</v>
      </c>
      <c r="AC111" s="79">
        <f t="shared" si="31"/>
        <v>0</v>
      </c>
      <c r="AD111" s="79">
        <f t="shared" si="32"/>
        <v>0</v>
      </c>
      <c r="AE111" s="79">
        <f t="shared" si="33"/>
        <v>0</v>
      </c>
      <c r="AF111" s="79">
        <f t="shared" si="34"/>
        <v>0</v>
      </c>
      <c r="AG111" s="79">
        <f t="shared" si="35"/>
        <v>0</v>
      </c>
      <c r="AH111" s="79">
        <f t="shared" si="36"/>
        <v>0</v>
      </c>
      <c r="AI111" s="79">
        <f t="shared" si="37"/>
        <v>0</v>
      </c>
      <c r="AJ111" s="79">
        <f t="shared" si="38"/>
        <v>0</v>
      </c>
      <c r="AK111" s="79">
        <f t="shared" si="39"/>
        <v>0</v>
      </c>
      <c r="AL111" s="79">
        <f t="shared" si="40"/>
        <v>0</v>
      </c>
      <c r="AM111" s="79">
        <f t="shared" si="41"/>
        <v>0</v>
      </c>
      <c r="AN111" s="79">
        <f t="shared" si="42"/>
        <v>0</v>
      </c>
      <c r="AO111" s="79">
        <f t="shared" si="43"/>
        <v>0</v>
      </c>
      <c r="AP111" s="79">
        <f t="shared" si="44"/>
        <v>0</v>
      </c>
      <c r="AQ111" s="79">
        <f t="shared" si="45"/>
        <v>0</v>
      </c>
      <c r="AR111" s="79">
        <f t="shared" si="46"/>
        <v>0</v>
      </c>
      <c r="AS111" s="79">
        <f t="shared" si="47"/>
        <v>0</v>
      </c>
      <c r="AT111" s="79">
        <f t="shared" si="48"/>
        <v>0</v>
      </c>
      <c r="AU111" s="79">
        <f t="shared" si="49"/>
        <v>0</v>
      </c>
      <c r="AV111" s="79">
        <f t="shared" si="50"/>
        <v>0</v>
      </c>
      <c r="AW111" s="79">
        <f t="shared" si="51"/>
        <v>0</v>
      </c>
      <c r="AX111" s="79">
        <f t="shared" si="52"/>
        <v>0</v>
      </c>
      <c r="AY111" s="80">
        <f t="shared" si="53"/>
        <v>0</v>
      </c>
    </row>
    <row r="112" spans="1:51" hidden="1">
      <c r="A112" s="67" t="str">
        <f ca="1">IF(Input!A32="","",Input!A32)</f>
        <v/>
      </c>
      <c r="B112" s="79">
        <f t="shared" si="4"/>
        <v>0</v>
      </c>
      <c r="C112" s="79">
        <f t="shared" si="5"/>
        <v>0</v>
      </c>
      <c r="D112" s="79">
        <f t="shared" si="6"/>
        <v>0</v>
      </c>
      <c r="E112" s="79">
        <f t="shared" si="7"/>
        <v>0</v>
      </c>
      <c r="F112" s="79">
        <f t="shared" si="8"/>
        <v>0</v>
      </c>
      <c r="G112" s="79">
        <f t="shared" si="9"/>
        <v>0</v>
      </c>
      <c r="H112" s="79">
        <f t="shared" si="10"/>
        <v>0</v>
      </c>
      <c r="I112" s="79">
        <f t="shared" si="11"/>
        <v>0</v>
      </c>
      <c r="J112" s="79">
        <f t="shared" si="12"/>
        <v>0</v>
      </c>
      <c r="K112" s="79">
        <f t="shared" si="13"/>
        <v>0</v>
      </c>
      <c r="L112" s="79">
        <f t="shared" si="14"/>
        <v>0</v>
      </c>
      <c r="M112" s="79">
        <f t="shared" si="15"/>
        <v>0</v>
      </c>
      <c r="N112" s="79">
        <f t="shared" si="16"/>
        <v>0</v>
      </c>
      <c r="O112" s="79">
        <f t="shared" si="17"/>
        <v>0</v>
      </c>
      <c r="P112" s="79">
        <f t="shared" si="18"/>
        <v>0</v>
      </c>
      <c r="Q112" s="79">
        <f t="shared" si="19"/>
        <v>0</v>
      </c>
      <c r="R112" s="79">
        <f t="shared" si="20"/>
        <v>0</v>
      </c>
      <c r="S112" s="79">
        <f t="shared" si="21"/>
        <v>0</v>
      </c>
      <c r="T112" s="79">
        <f t="shared" si="22"/>
        <v>0</v>
      </c>
      <c r="U112" s="79">
        <f t="shared" si="23"/>
        <v>0</v>
      </c>
      <c r="V112" s="79">
        <f t="shared" si="24"/>
        <v>0</v>
      </c>
      <c r="W112" s="79">
        <f t="shared" si="25"/>
        <v>0</v>
      </c>
      <c r="X112" s="79">
        <f t="shared" si="26"/>
        <v>0</v>
      </c>
      <c r="Y112" s="79">
        <f t="shared" si="27"/>
        <v>0</v>
      </c>
      <c r="Z112" s="79">
        <f t="shared" si="28"/>
        <v>0</v>
      </c>
      <c r="AA112" s="79">
        <f t="shared" si="29"/>
        <v>0</v>
      </c>
      <c r="AB112" s="79">
        <f t="shared" si="30"/>
        <v>0</v>
      </c>
      <c r="AC112" s="79">
        <f t="shared" si="31"/>
        <v>0</v>
      </c>
      <c r="AD112" s="79">
        <f t="shared" si="32"/>
        <v>0</v>
      </c>
      <c r="AE112" s="79">
        <f t="shared" si="33"/>
        <v>0</v>
      </c>
      <c r="AF112" s="79">
        <f t="shared" si="34"/>
        <v>0</v>
      </c>
      <c r="AG112" s="79">
        <f t="shared" si="35"/>
        <v>0</v>
      </c>
      <c r="AH112" s="79">
        <f t="shared" si="36"/>
        <v>0</v>
      </c>
      <c r="AI112" s="79">
        <f t="shared" si="37"/>
        <v>0</v>
      </c>
      <c r="AJ112" s="79">
        <f t="shared" si="38"/>
        <v>0</v>
      </c>
      <c r="AK112" s="79">
        <f t="shared" si="39"/>
        <v>0</v>
      </c>
      <c r="AL112" s="79">
        <f t="shared" si="40"/>
        <v>0</v>
      </c>
      <c r="AM112" s="79">
        <f t="shared" si="41"/>
        <v>0</v>
      </c>
      <c r="AN112" s="79">
        <f t="shared" si="42"/>
        <v>0</v>
      </c>
      <c r="AO112" s="79">
        <f t="shared" si="43"/>
        <v>0</v>
      </c>
      <c r="AP112" s="79">
        <f t="shared" si="44"/>
        <v>0</v>
      </c>
      <c r="AQ112" s="79">
        <f t="shared" si="45"/>
        <v>0</v>
      </c>
      <c r="AR112" s="79">
        <f t="shared" si="46"/>
        <v>0</v>
      </c>
      <c r="AS112" s="79">
        <f t="shared" si="47"/>
        <v>0</v>
      </c>
      <c r="AT112" s="79">
        <f t="shared" si="48"/>
        <v>0</v>
      </c>
      <c r="AU112" s="79">
        <f t="shared" si="49"/>
        <v>0</v>
      </c>
      <c r="AV112" s="79">
        <f t="shared" si="50"/>
        <v>0</v>
      </c>
      <c r="AW112" s="79">
        <f t="shared" si="51"/>
        <v>0</v>
      </c>
      <c r="AX112" s="79">
        <f t="shared" si="52"/>
        <v>0</v>
      </c>
      <c r="AY112" s="80">
        <f t="shared" si="53"/>
        <v>0</v>
      </c>
    </row>
    <row r="113" spans="1:51" hidden="1">
      <c r="A113" s="67" t="str">
        <f ca="1">IF(Input!A33="","",Input!A33)</f>
        <v/>
      </c>
      <c r="B113" s="79">
        <f t="shared" si="4"/>
        <v>0</v>
      </c>
      <c r="C113" s="79">
        <f t="shared" si="5"/>
        <v>0</v>
      </c>
      <c r="D113" s="79">
        <f t="shared" si="6"/>
        <v>0</v>
      </c>
      <c r="E113" s="79">
        <f t="shared" si="7"/>
        <v>0</v>
      </c>
      <c r="F113" s="79">
        <f t="shared" si="8"/>
        <v>0</v>
      </c>
      <c r="G113" s="79">
        <f t="shared" si="9"/>
        <v>0</v>
      </c>
      <c r="H113" s="79">
        <f t="shared" si="10"/>
        <v>0</v>
      </c>
      <c r="I113" s="79">
        <f t="shared" si="11"/>
        <v>0</v>
      </c>
      <c r="J113" s="79">
        <f t="shared" si="12"/>
        <v>0</v>
      </c>
      <c r="K113" s="79">
        <f t="shared" si="13"/>
        <v>0</v>
      </c>
      <c r="L113" s="79">
        <f t="shared" si="14"/>
        <v>0</v>
      </c>
      <c r="M113" s="79">
        <f t="shared" si="15"/>
        <v>0</v>
      </c>
      <c r="N113" s="79">
        <f t="shared" si="16"/>
        <v>0</v>
      </c>
      <c r="O113" s="79">
        <f t="shared" si="17"/>
        <v>0</v>
      </c>
      <c r="P113" s="79">
        <f t="shared" si="18"/>
        <v>0</v>
      </c>
      <c r="Q113" s="79">
        <f t="shared" si="19"/>
        <v>0</v>
      </c>
      <c r="R113" s="79">
        <f t="shared" si="20"/>
        <v>0</v>
      </c>
      <c r="S113" s="79">
        <f t="shared" si="21"/>
        <v>0</v>
      </c>
      <c r="T113" s="79">
        <f t="shared" si="22"/>
        <v>0</v>
      </c>
      <c r="U113" s="79">
        <f t="shared" si="23"/>
        <v>0</v>
      </c>
      <c r="V113" s="79">
        <f t="shared" si="24"/>
        <v>0</v>
      </c>
      <c r="W113" s="79">
        <f t="shared" si="25"/>
        <v>0</v>
      </c>
      <c r="X113" s="79">
        <f t="shared" si="26"/>
        <v>0</v>
      </c>
      <c r="Y113" s="79">
        <f t="shared" si="27"/>
        <v>0</v>
      </c>
      <c r="Z113" s="79">
        <f t="shared" si="28"/>
        <v>0</v>
      </c>
      <c r="AA113" s="79">
        <f t="shared" si="29"/>
        <v>0</v>
      </c>
      <c r="AB113" s="79">
        <f t="shared" si="30"/>
        <v>0</v>
      </c>
      <c r="AC113" s="79">
        <f t="shared" si="31"/>
        <v>0</v>
      </c>
      <c r="AD113" s="79">
        <f t="shared" si="32"/>
        <v>0</v>
      </c>
      <c r="AE113" s="79">
        <f t="shared" si="33"/>
        <v>0</v>
      </c>
      <c r="AF113" s="79">
        <f t="shared" si="34"/>
        <v>0</v>
      </c>
      <c r="AG113" s="79">
        <f t="shared" si="35"/>
        <v>0</v>
      </c>
      <c r="AH113" s="79">
        <f t="shared" si="36"/>
        <v>0</v>
      </c>
      <c r="AI113" s="79">
        <f t="shared" si="37"/>
        <v>0</v>
      </c>
      <c r="AJ113" s="79">
        <f t="shared" si="38"/>
        <v>0</v>
      </c>
      <c r="AK113" s="79">
        <f t="shared" si="39"/>
        <v>0</v>
      </c>
      <c r="AL113" s="79">
        <f t="shared" si="40"/>
        <v>0</v>
      </c>
      <c r="AM113" s="79">
        <f t="shared" si="41"/>
        <v>0</v>
      </c>
      <c r="AN113" s="79">
        <f t="shared" si="42"/>
        <v>0</v>
      </c>
      <c r="AO113" s="79">
        <f t="shared" si="43"/>
        <v>0</v>
      </c>
      <c r="AP113" s="79">
        <f t="shared" si="44"/>
        <v>0</v>
      </c>
      <c r="AQ113" s="79">
        <f t="shared" si="45"/>
        <v>0</v>
      </c>
      <c r="AR113" s="79">
        <f t="shared" si="46"/>
        <v>0</v>
      </c>
      <c r="AS113" s="79">
        <f t="shared" si="47"/>
        <v>0</v>
      </c>
      <c r="AT113" s="79">
        <f t="shared" si="48"/>
        <v>0</v>
      </c>
      <c r="AU113" s="79">
        <f t="shared" si="49"/>
        <v>0</v>
      </c>
      <c r="AV113" s="79">
        <f t="shared" si="50"/>
        <v>0</v>
      </c>
      <c r="AW113" s="79">
        <f t="shared" si="51"/>
        <v>0</v>
      </c>
      <c r="AX113" s="79">
        <f t="shared" si="52"/>
        <v>0</v>
      </c>
      <c r="AY113" s="80">
        <f t="shared" si="53"/>
        <v>0</v>
      </c>
    </row>
    <row r="114" spans="1:51" hidden="1">
      <c r="A114" s="67" t="str">
        <f ca="1">IF(Input!A34="","",Input!A34)</f>
        <v/>
      </c>
      <c r="B114" s="79">
        <f t="shared" si="4"/>
        <v>0</v>
      </c>
      <c r="C114" s="79">
        <f t="shared" si="5"/>
        <v>0</v>
      </c>
      <c r="D114" s="79">
        <f t="shared" si="6"/>
        <v>0</v>
      </c>
      <c r="E114" s="79">
        <f t="shared" si="7"/>
        <v>0</v>
      </c>
      <c r="F114" s="79">
        <f t="shared" si="8"/>
        <v>0</v>
      </c>
      <c r="G114" s="79">
        <f t="shared" si="9"/>
        <v>0</v>
      </c>
      <c r="H114" s="79">
        <f t="shared" si="10"/>
        <v>0</v>
      </c>
      <c r="I114" s="79">
        <f t="shared" si="11"/>
        <v>0</v>
      </c>
      <c r="J114" s="79">
        <f t="shared" si="12"/>
        <v>0</v>
      </c>
      <c r="K114" s="79">
        <f t="shared" si="13"/>
        <v>0</v>
      </c>
      <c r="L114" s="79">
        <f t="shared" si="14"/>
        <v>0</v>
      </c>
      <c r="M114" s="79">
        <f t="shared" si="15"/>
        <v>0</v>
      </c>
      <c r="N114" s="79">
        <f t="shared" si="16"/>
        <v>0</v>
      </c>
      <c r="O114" s="79">
        <f t="shared" si="17"/>
        <v>0</v>
      </c>
      <c r="P114" s="79">
        <f t="shared" si="18"/>
        <v>0</v>
      </c>
      <c r="Q114" s="79">
        <f t="shared" si="19"/>
        <v>0</v>
      </c>
      <c r="R114" s="79">
        <f t="shared" si="20"/>
        <v>0</v>
      </c>
      <c r="S114" s="79">
        <f t="shared" si="21"/>
        <v>0</v>
      </c>
      <c r="T114" s="79">
        <f t="shared" si="22"/>
        <v>0</v>
      </c>
      <c r="U114" s="79">
        <f t="shared" si="23"/>
        <v>0</v>
      </c>
      <c r="V114" s="79">
        <f t="shared" si="24"/>
        <v>0</v>
      </c>
      <c r="W114" s="79">
        <f t="shared" si="25"/>
        <v>0</v>
      </c>
      <c r="X114" s="79">
        <f t="shared" si="26"/>
        <v>0</v>
      </c>
      <c r="Y114" s="79">
        <f t="shared" si="27"/>
        <v>0</v>
      </c>
      <c r="Z114" s="79">
        <f t="shared" si="28"/>
        <v>0</v>
      </c>
      <c r="AA114" s="79">
        <f t="shared" si="29"/>
        <v>0</v>
      </c>
      <c r="AB114" s="79">
        <f t="shared" si="30"/>
        <v>0</v>
      </c>
      <c r="AC114" s="79">
        <f t="shared" si="31"/>
        <v>0</v>
      </c>
      <c r="AD114" s="79">
        <f t="shared" si="32"/>
        <v>0</v>
      </c>
      <c r="AE114" s="79">
        <f t="shared" si="33"/>
        <v>0</v>
      </c>
      <c r="AF114" s="79">
        <f t="shared" si="34"/>
        <v>0</v>
      </c>
      <c r="AG114" s="79">
        <f t="shared" si="35"/>
        <v>0</v>
      </c>
      <c r="AH114" s="79">
        <f t="shared" si="36"/>
        <v>0</v>
      </c>
      <c r="AI114" s="79">
        <f t="shared" si="37"/>
        <v>0</v>
      </c>
      <c r="AJ114" s="79">
        <f t="shared" si="38"/>
        <v>0</v>
      </c>
      <c r="AK114" s="79">
        <f t="shared" si="39"/>
        <v>0</v>
      </c>
      <c r="AL114" s="79">
        <f t="shared" si="40"/>
        <v>0</v>
      </c>
      <c r="AM114" s="79">
        <f t="shared" si="41"/>
        <v>0</v>
      </c>
      <c r="AN114" s="79">
        <f t="shared" si="42"/>
        <v>0</v>
      </c>
      <c r="AO114" s="79">
        <f t="shared" si="43"/>
        <v>0</v>
      </c>
      <c r="AP114" s="79">
        <f t="shared" si="44"/>
        <v>0</v>
      </c>
      <c r="AQ114" s="79">
        <f t="shared" si="45"/>
        <v>0</v>
      </c>
      <c r="AR114" s="79">
        <f t="shared" si="46"/>
        <v>0</v>
      </c>
      <c r="AS114" s="79">
        <f t="shared" si="47"/>
        <v>0</v>
      </c>
      <c r="AT114" s="79">
        <f t="shared" si="48"/>
        <v>0</v>
      </c>
      <c r="AU114" s="79">
        <f t="shared" si="49"/>
        <v>0</v>
      </c>
      <c r="AV114" s="79">
        <f t="shared" si="50"/>
        <v>0</v>
      </c>
      <c r="AW114" s="79">
        <f t="shared" si="51"/>
        <v>0</v>
      </c>
      <c r="AX114" s="79">
        <f t="shared" si="52"/>
        <v>0</v>
      </c>
      <c r="AY114" s="80">
        <f t="shared" si="53"/>
        <v>0</v>
      </c>
    </row>
    <row r="115" spans="1:51" hidden="1">
      <c r="A115" s="67" t="str">
        <f ca="1">IF(Input!A35="","",Input!A35)</f>
        <v/>
      </c>
      <c r="B115" s="79">
        <f t="shared" ref="B115:B146" si="54">IF(E43="",0,E43*IF($D43="Eksklusiv",$B$6,IF($D43="Inklusiv",1,"inkl/ex?"))*INDEX($D$3:$X$3,MATCH($B$5,$D$2:$X$2))/INDEX($D$3:$X$3,MATCH($C43,$D$2:$X$2)))</f>
        <v>0</v>
      </c>
      <c r="C115" s="79">
        <f t="shared" ref="C115:C146" si="55">IF(F43="",0,F43*IF($D43="Eksklusiv",$B$6,IF($D43="Inklusiv",1,"inkl/ex?"))*INDEX($D$3:$X$3,MATCH($B$5,$D$2:$X$2))/INDEX($D$3:$X$3,MATCH($C43,$D$2:$X$2)))</f>
        <v>0</v>
      </c>
      <c r="D115" s="79">
        <f t="shared" ref="D115:D146" si="56">IF(G43="",0,G43*IF($D43="Eksklusiv",$B$6,IF($D43="Inklusiv",1,"inkl/ex?"))*INDEX($D$3:$X$3,MATCH($B$5,$D$2:$X$2))/INDEX($D$3:$X$3,MATCH($C43,$D$2:$X$2)))</f>
        <v>0</v>
      </c>
      <c r="E115" s="79">
        <f t="shared" ref="E115:E146" si="57">IF(H43="",0,H43*IF($D43="Eksklusiv",$B$6,IF($D43="Inklusiv",1,"inkl/ex?"))*INDEX($D$3:$X$3,MATCH($B$5,$D$2:$X$2))/INDEX($D$3:$X$3,MATCH($C43,$D$2:$X$2)))</f>
        <v>0</v>
      </c>
      <c r="F115" s="79">
        <f t="shared" ref="F115:F146" si="58">IF(I43="",0,I43*IF($D43="Eksklusiv",$B$6,IF($D43="Inklusiv",1,"inkl/ex?"))*INDEX($D$3:$X$3,MATCH($B$5,$D$2:$X$2))/INDEX($D$3:$X$3,MATCH($C43,$D$2:$X$2)))</f>
        <v>0</v>
      </c>
      <c r="G115" s="79">
        <f t="shared" ref="G115:G146" si="59">IF(J43="",0,J43*IF($D43="Eksklusiv",$B$6,IF($D43="Inklusiv",1,"inkl/ex?"))*INDEX($D$3:$X$3,MATCH($B$5,$D$2:$X$2))/INDEX($D$3:$X$3,MATCH($C43,$D$2:$X$2)))</f>
        <v>0</v>
      </c>
      <c r="H115" s="79">
        <f t="shared" ref="H115:H146" si="60">IF(K43="",0,K43*IF($D43="Eksklusiv",$B$6,IF($D43="Inklusiv",1,"inkl/ex?"))*INDEX($D$3:$X$3,MATCH($B$5,$D$2:$X$2))/INDEX($D$3:$X$3,MATCH($C43,$D$2:$X$2)))</f>
        <v>0</v>
      </c>
      <c r="I115" s="79">
        <f t="shared" ref="I115:I146" si="61">IF(L43="",0,L43*IF($D43="Eksklusiv",$B$6,IF($D43="Inklusiv",1,"inkl/ex?"))*INDEX($D$3:$X$3,MATCH($B$5,$D$2:$X$2))/INDEX($D$3:$X$3,MATCH($C43,$D$2:$X$2)))</f>
        <v>0</v>
      </c>
      <c r="J115" s="79">
        <f t="shared" ref="J115:J146" si="62">IF(M43="",0,M43*IF($D43="Eksklusiv",$B$6,IF($D43="Inklusiv",1,"inkl/ex?"))*INDEX($D$3:$X$3,MATCH($B$5,$D$2:$X$2))/INDEX($D$3:$X$3,MATCH($C43,$D$2:$X$2)))</f>
        <v>0</v>
      </c>
      <c r="K115" s="79">
        <f t="shared" ref="K115:K146" si="63">IF(N43="",0,N43*IF($D43="Eksklusiv",$B$6,IF($D43="Inklusiv",1,"inkl/ex?"))*INDEX($D$3:$X$3,MATCH($B$5,$D$2:$X$2))/INDEX($D$3:$X$3,MATCH($C43,$D$2:$X$2)))</f>
        <v>0</v>
      </c>
      <c r="L115" s="79">
        <f t="shared" ref="L115:L146" si="64">IF(O43="",0,O43*IF($D43="Eksklusiv",$B$6,IF($D43="Inklusiv",1,"inkl/ex?"))*INDEX($D$3:$X$3,MATCH($B$5,$D$2:$X$2))/INDEX($D$3:$X$3,MATCH($C43,$D$2:$X$2)))</f>
        <v>0</v>
      </c>
      <c r="M115" s="79">
        <f t="shared" ref="M115:M146" si="65">IF(P43="",0,P43*IF($D43="Eksklusiv",$B$6,IF($D43="Inklusiv",1,"inkl/ex?"))*INDEX($D$3:$X$3,MATCH($B$5,$D$2:$X$2))/INDEX($D$3:$X$3,MATCH($C43,$D$2:$X$2)))</f>
        <v>0</v>
      </c>
      <c r="N115" s="79">
        <f t="shared" ref="N115:N146" si="66">IF(Q43="",0,Q43*IF($D43="Eksklusiv",$B$6,IF($D43="Inklusiv",1,"inkl/ex?"))*INDEX($D$3:$X$3,MATCH($B$5,$D$2:$X$2))/INDEX($D$3:$X$3,MATCH($C43,$D$2:$X$2)))</f>
        <v>0</v>
      </c>
      <c r="O115" s="79">
        <f t="shared" ref="O115:O146" si="67">IF(R43="",0,R43*IF($D43="Eksklusiv",$B$6,IF($D43="Inklusiv",1,"inkl/ex?"))*INDEX($D$3:$X$3,MATCH($B$5,$D$2:$X$2))/INDEX($D$3:$X$3,MATCH($C43,$D$2:$X$2)))</f>
        <v>0</v>
      </c>
      <c r="P115" s="79">
        <f t="shared" ref="P115:P146" si="68">IF(S43="",0,S43*IF($D43="Eksklusiv",$B$6,IF($D43="Inklusiv",1,"inkl/ex?"))*INDEX($D$3:$X$3,MATCH($B$5,$D$2:$X$2))/INDEX($D$3:$X$3,MATCH($C43,$D$2:$X$2)))</f>
        <v>0</v>
      </c>
      <c r="Q115" s="79">
        <f t="shared" ref="Q115:Q146" si="69">IF(T43="",0,T43*IF($D43="Eksklusiv",$B$6,IF($D43="Inklusiv",1,"inkl/ex?"))*INDEX($D$3:$X$3,MATCH($B$5,$D$2:$X$2))/INDEX($D$3:$X$3,MATCH($C43,$D$2:$X$2)))</f>
        <v>0</v>
      </c>
      <c r="R115" s="79">
        <f t="shared" ref="R115:R146" si="70">IF(U43="",0,U43*IF($D43="Eksklusiv",$B$6,IF($D43="Inklusiv",1,"inkl/ex?"))*INDEX($D$3:$X$3,MATCH($B$5,$D$2:$X$2))/INDEX($D$3:$X$3,MATCH($C43,$D$2:$X$2)))</f>
        <v>0</v>
      </c>
      <c r="S115" s="79">
        <f t="shared" ref="S115:S146" si="71">IF(V43="",0,V43*IF($D43="Eksklusiv",$B$6,IF($D43="Inklusiv",1,"inkl/ex?"))*INDEX($D$3:$X$3,MATCH($B$5,$D$2:$X$2))/INDEX($D$3:$X$3,MATCH($C43,$D$2:$X$2)))</f>
        <v>0</v>
      </c>
      <c r="T115" s="79">
        <f t="shared" ref="T115:T146" si="72">IF(W43="",0,W43*IF($D43="Eksklusiv",$B$6,IF($D43="Inklusiv",1,"inkl/ex?"))*INDEX($D$3:$X$3,MATCH($B$5,$D$2:$X$2))/INDEX($D$3:$X$3,MATCH($C43,$D$2:$X$2)))</f>
        <v>0</v>
      </c>
      <c r="U115" s="79">
        <f t="shared" ref="U115:U146" si="73">IF(X43="",0,X43*IF($D43="Eksklusiv",$B$6,IF($D43="Inklusiv",1,"inkl/ex?"))*INDEX($D$3:$X$3,MATCH($B$5,$D$2:$X$2))/INDEX($D$3:$X$3,MATCH($C43,$D$2:$X$2)))</f>
        <v>0</v>
      </c>
      <c r="V115" s="79">
        <f t="shared" ref="V115:V146" si="74">IF(Y43="",0,Y43*IF($D43="Eksklusiv",$B$6,IF($D43="Inklusiv",1,"inkl/ex?"))*INDEX($D$3:$X$3,MATCH($B$5,$D$2:$X$2))/INDEX($D$3:$X$3,MATCH($C43,$D$2:$X$2)))</f>
        <v>0</v>
      </c>
      <c r="W115" s="79">
        <f t="shared" ref="W115:W146" si="75">IF(Z43="",0,Z43*IF($D43="Eksklusiv",$B$6,IF($D43="Inklusiv",1,"inkl/ex?"))*INDEX($D$3:$X$3,MATCH($B$5,$D$2:$X$2))/INDEX($D$3:$X$3,MATCH($C43,$D$2:$X$2)))</f>
        <v>0</v>
      </c>
      <c r="X115" s="79">
        <f t="shared" ref="X115:X146" si="76">IF(AA43="",0,AA43*IF($D43="Eksklusiv",$B$6,IF($D43="Inklusiv",1,"inkl/ex?"))*INDEX($D$3:$X$3,MATCH($B$5,$D$2:$X$2))/INDEX($D$3:$X$3,MATCH($C43,$D$2:$X$2)))</f>
        <v>0</v>
      </c>
      <c r="Y115" s="79">
        <f t="shared" ref="Y115:Y146" si="77">IF(AB43="",0,AB43*IF($D43="Eksklusiv",$B$6,IF($D43="Inklusiv",1,"inkl/ex?"))*INDEX($D$3:$X$3,MATCH($B$5,$D$2:$X$2))/INDEX($D$3:$X$3,MATCH($C43,$D$2:$X$2)))</f>
        <v>0</v>
      </c>
      <c r="Z115" s="79">
        <f t="shared" ref="Z115:Z146" si="78">IF(AC43="",0,AC43*IF($D43="Eksklusiv",$B$6,IF($D43="Inklusiv",1,"inkl/ex?"))*INDEX($D$3:$X$3,MATCH($B$5,$D$2:$X$2))/INDEX($D$3:$X$3,MATCH($C43,$D$2:$X$2)))</f>
        <v>0</v>
      </c>
      <c r="AA115" s="79">
        <f t="shared" ref="AA115:AA146" si="79">IF(AD43="",0,AD43*IF($D43="Eksklusiv",$B$6,IF($D43="Inklusiv",1,"inkl/ex?"))*INDEX($D$3:$X$3,MATCH($B$5,$D$2:$X$2))/INDEX($D$3:$X$3,MATCH($C43,$D$2:$X$2)))</f>
        <v>0</v>
      </c>
      <c r="AB115" s="79">
        <f t="shared" ref="AB115:AB146" si="80">IF(AE43="",0,AE43*IF($D43="Eksklusiv",$B$6,IF($D43="Inklusiv",1,"inkl/ex?"))*INDEX($D$3:$X$3,MATCH($B$5,$D$2:$X$2))/INDEX($D$3:$X$3,MATCH($C43,$D$2:$X$2)))</f>
        <v>0</v>
      </c>
      <c r="AC115" s="79">
        <f t="shared" ref="AC115:AC146" si="81">IF(AF43="",0,AF43*IF($D43="Eksklusiv",$B$6,IF($D43="Inklusiv",1,"inkl/ex?"))*INDEX($D$3:$X$3,MATCH($B$5,$D$2:$X$2))/INDEX($D$3:$X$3,MATCH($C43,$D$2:$X$2)))</f>
        <v>0</v>
      </c>
      <c r="AD115" s="79">
        <f t="shared" ref="AD115:AD146" si="82">IF(AG43="",0,AG43*IF($D43="Eksklusiv",$B$6,IF($D43="Inklusiv",1,"inkl/ex?"))*INDEX($D$3:$X$3,MATCH($B$5,$D$2:$X$2))/INDEX($D$3:$X$3,MATCH($C43,$D$2:$X$2)))</f>
        <v>0</v>
      </c>
      <c r="AE115" s="79">
        <f t="shared" ref="AE115:AE146" si="83">IF(AH43="",0,AH43*IF($D43="Eksklusiv",$B$6,IF($D43="Inklusiv",1,"inkl/ex?"))*INDEX($D$3:$X$3,MATCH($B$5,$D$2:$X$2))/INDEX($D$3:$X$3,MATCH($C43,$D$2:$X$2)))</f>
        <v>0</v>
      </c>
      <c r="AF115" s="79">
        <f t="shared" ref="AF115:AF146" si="84">IF(AI43="",0,AI43*IF($D43="Eksklusiv",$B$6,IF($D43="Inklusiv",1,"inkl/ex?"))*INDEX($D$3:$X$3,MATCH($B$5,$D$2:$X$2))/INDEX($D$3:$X$3,MATCH($C43,$D$2:$X$2)))</f>
        <v>0</v>
      </c>
      <c r="AG115" s="79">
        <f t="shared" ref="AG115:AG146" si="85">IF(AJ43="",0,AJ43*IF($D43="Eksklusiv",$B$6,IF($D43="Inklusiv",1,"inkl/ex?"))*INDEX($D$3:$X$3,MATCH($B$5,$D$2:$X$2))/INDEX($D$3:$X$3,MATCH($C43,$D$2:$X$2)))</f>
        <v>0</v>
      </c>
      <c r="AH115" s="79">
        <f t="shared" ref="AH115:AH146" si="86">IF(AK43="",0,AK43*IF($D43="Eksklusiv",$B$6,IF($D43="Inklusiv",1,"inkl/ex?"))*INDEX($D$3:$X$3,MATCH($B$5,$D$2:$X$2))/INDEX($D$3:$X$3,MATCH($C43,$D$2:$X$2)))</f>
        <v>0</v>
      </c>
      <c r="AI115" s="79">
        <f t="shared" ref="AI115:AI146" si="87">IF(AL43="",0,AL43*IF($D43="Eksklusiv",$B$6,IF($D43="Inklusiv",1,"inkl/ex?"))*INDEX($D$3:$X$3,MATCH($B$5,$D$2:$X$2))/INDEX($D$3:$X$3,MATCH($C43,$D$2:$X$2)))</f>
        <v>0</v>
      </c>
      <c r="AJ115" s="79">
        <f t="shared" ref="AJ115:AJ146" si="88">IF(AM43="",0,AM43*IF($D43="Eksklusiv",$B$6,IF($D43="Inklusiv",1,"inkl/ex?"))*INDEX($D$3:$X$3,MATCH($B$5,$D$2:$X$2))/INDEX($D$3:$X$3,MATCH($C43,$D$2:$X$2)))</f>
        <v>0</v>
      </c>
      <c r="AK115" s="79">
        <f t="shared" ref="AK115:AK146" si="89">IF(AN43="",0,AN43*IF($D43="Eksklusiv",$B$6,IF($D43="Inklusiv",1,"inkl/ex?"))*INDEX($D$3:$X$3,MATCH($B$5,$D$2:$X$2))/INDEX($D$3:$X$3,MATCH($C43,$D$2:$X$2)))</f>
        <v>0</v>
      </c>
      <c r="AL115" s="79">
        <f t="shared" ref="AL115:AL146" si="90">IF(AO43="",0,AO43*IF($D43="Eksklusiv",$B$6,IF($D43="Inklusiv",1,"inkl/ex?"))*INDEX($D$3:$X$3,MATCH($B$5,$D$2:$X$2))/INDEX($D$3:$X$3,MATCH($C43,$D$2:$X$2)))</f>
        <v>0</v>
      </c>
      <c r="AM115" s="79">
        <f t="shared" ref="AM115:AM146" si="91">IF(AP43="",0,AP43*IF($D43="Eksklusiv",$B$6,IF($D43="Inklusiv",1,"inkl/ex?"))*INDEX($D$3:$X$3,MATCH($B$5,$D$2:$X$2))/INDEX($D$3:$X$3,MATCH($C43,$D$2:$X$2)))</f>
        <v>0</v>
      </c>
      <c r="AN115" s="79">
        <f t="shared" ref="AN115:AN146" si="92">IF(AQ43="",0,AQ43*IF($D43="Eksklusiv",$B$6,IF($D43="Inklusiv",1,"inkl/ex?"))*INDEX($D$3:$X$3,MATCH($B$5,$D$2:$X$2))/INDEX($D$3:$X$3,MATCH($C43,$D$2:$X$2)))</f>
        <v>0</v>
      </c>
      <c r="AO115" s="79">
        <f t="shared" ref="AO115:AO146" si="93">IF(AR43="",0,AR43*IF($D43="Eksklusiv",$B$6,IF($D43="Inklusiv",1,"inkl/ex?"))*INDEX($D$3:$X$3,MATCH($B$5,$D$2:$X$2))/INDEX($D$3:$X$3,MATCH($C43,$D$2:$X$2)))</f>
        <v>0</v>
      </c>
      <c r="AP115" s="79">
        <f t="shared" ref="AP115:AP146" si="94">IF(AS43="",0,AS43*IF($D43="Eksklusiv",$B$6,IF($D43="Inklusiv",1,"inkl/ex?"))*INDEX($D$3:$X$3,MATCH($B$5,$D$2:$X$2))/INDEX($D$3:$X$3,MATCH($C43,$D$2:$X$2)))</f>
        <v>0</v>
      </c>
      <c r="AQ115" s="79">
        <f t="shared" ref="AQ115:AQ146" si="95">IF(AT43="",0,AT43*IF($D43="Eksklusiv",$B$6,IF($D43="Inklusiv",1,"inkl/ex?"))*INDEX($D$3:$X$3,MATCH($B$5,$D$2:$X$2))/INDEX($D$3:$X$3,MATCH($C43,$D$2:$X$2)))</f>
        <v>0</v>
      </c>
      <c r="AR115" s="79">
        <f t="shared" ref="AR115:AR146" si="96">IF(AU43="",0,AU43*IF($D43="Eksklusiv",$B$6,IF($D43="Inklusiv",1,"inkl/ex?"))*INDEX($D$3:$X$3,MATCH($B$5,$D$2:$X$2))/INDEX($D$3:$X$3,MATCH($C43,$D$2:$X$2)))</f>
        <v>0</v>
      </c>
      <c r="AS115" s="79">
        <f t="shared" ref="AS115:AS146" si="97">IF(AV43="",0,AV43*IF($D43="Eksklusiv",$B$6,IF($D43="Inklusiv",1,"inkl/ex?"))*INDEX($D$3:$X$3,MATCH($B$5,$D$2:$X$2))/INDEX($D$3:$X$3,MATCH($C43,$D$2:$X$2)))</f>
        <v>0</v>
      </c>
      <c r="AT115" s="79">
        <f t="shared" ref="AT115:AT146" si="98">IF(AW43="",0,AW43*IF($D43="Eksklusiv",$B$6,IF($D43="Inklusiv",1,"inkl/ex?"))*INDEX($D$3:$X$3,MATCH($B$5,$D$2:$X$2))/INDEX($D$3:$X$3,MATCH($C43,$D$2:$X$2)))</f>
        <v>0</v>
      </c>
      <c r="AU115" s="79">
        <f t="shared" ref="AU115:AU146" si="99">IF(AX43="",0,AX43*IF($D43="Eksklusiv",$B$6,IF($D43="Inklusiv",1,"inkl/ex?"))*INDEX($D$3:$X$3,MATCH($B$5,$D$2:$X$2))/INDEX($D$3:$X$3,MATCH($C43,$D$2:$X$2)))</f>
        <v>0</v>
      </c>
      <c r="AV115" s="79">
        <f t="shared" ref="AV115:AV146" si="100">IF(AY43="",0,AY43*IF($D43="Eksklusiv",$B$6,IF($D43="Inklusiv",1,"inkl/ex?"))*INDEX($D$3:$X$3,MATCH($B$5,$D$2:$X$2))/INDEX($D$3:$X$3,MATCH($C43,$D$2:$X$2)))</f>
        <v>0</v>
      </c>
      <c r="AW115" s="79">
        <f t="shared" ref="AW115:AW146" si="101">IF(AZ43="",0,AZ43*IF($D43="Eksklusiv",$B$6,IF($D43="Inklusiv",1,"inkl/ex?"))*INDEX($D$3:$X$3,MATCH($B$5,$D$2:$X$2))/INDEX($D$3:$X$3,MATCH($C43,$D$2:$X$2)))</f>
        <v>0</v>
      </c>
      <c r="AX115" s="79">
        <f t="shared" ref="AX115:AX146" si="102">IF(BA43="",0,BA43*IF($D43="Eksklusiv",$B$6,IF($D43="Inklusiv",1,"inkl/ex?"))*INDEX($D$3:$X$3,MATCH($B$5,$D$2:$X$2))/INDEX($D$3:$X$3,MATCH($C43,$D$2:$X$2)))</f>
        <v>0</v>
      </c>
      <c r="AY115" s="80">
        <f t="shared" ref="AY115:AY146" si="103">IF(BB43="",0,BB43*IF($D43="Eksklusiv",$B$6,IF($D43="Inklusiv",1,"inkl/ex?"))*INDEX($D$3:$X$3,MATCH($B$5,$D$2:$X$2))/INDEX($D$3:$X$3,MATCH($C43,$D$2:$X$2)))</f>
        <v>0</v>
      </c>
    </row>
    <row r="116" spans="1:51" hidden="1">
      <c r="A116" s="67" t="str">
        <f ca="1">IF(Input!A36="","",Input!A36)</f>
        <v/>
      </c>
      <c r="B116" s="79">
        <f t="shared" si="54"/>
        <v>0</v>
      </c>
      <c r="C116" s="79">
        <f t="shared" si="55"/>
        <v>0</v>
      </c>
      <c r="D116" s="79">
        <f t="shared" si="56"/>
        <v>0</v>
      </c>
      <c r="E116" s="79">
        <f t="shared" si="57"/>
        <v>0</v>
      </c>
      <c r="F116" s="79">
        <f t="shared" si="58"/>
        <v>0</v>
      </c>
      <c r="G116" s="79">
        <f t="shared" si="59"/>
        <v>0</v>
      </c>
      <c r="H116" s="79">
        <f t="shared" si="60"/>
        <v>0</v>
      </c>
      <c r="I116" s="79">
        <f t="shared" si="61"/>
        <v>0</v>
      </c>
      <c r="J116" s="79">
        <f t="shared" si="62"/>
        <v>0</v>
      </c>
      <c r="K116" s="79">
        <f t="shared" si="63"/>
        <v>0</v>
      </c>
      <c r="L116" s="79">
        <f t="shared" si="64"/>
        <v>0</v>
      </c>
      <c r="M116" s="79">
        <f t="shared" si="65"/>
        <v>0</v>
      </c>
      <c r="N116" s="79">
        <f t="shared" si="66"/>
        <v>0</v>
      </c>
      <c r="O116" s="79">
        <f t="shared" si="67"/>
        <v>0</v>
      </c>
      <c r="P116" s="79">
        <f t="shared" si="68"/>
        <v>0</v>
      </c>
      <c r="Q116" s="79">
        <f t="shared" si="69"/>
        <v>0</v>
      </c>
      <c r="R116" s="79">
        <f t="shared" si="70"/>
        <v>0</v>
      </c>
      <c r="S116" s="79">
        <f t="shared" si="71"/>
        <v>0</v>
      </c>
      <c r="T116" s="79">
        <f t="shared" si="72"/>
        <v>0</v>
      </c>
      <c r="U116" s="79">
        <f t="shared" si="73"/>
        <v>0</v>
      </c>
      <c r="V116" s="79">
        <f t="shared" si="74"/>
        <v>0</v>
      </c>
      <c r="W116" s="79">
        <f t="shared" si="75"/>
        <v>0</v>
      </c>
      <c r="X116" s="79">
        <f t="shared" si="76"/>
        <v>0</v>
      </c>
      <c r="Y116" s="79">
        <f t="shared" si="77"/>
        <v>0</v>
      </c>
      <c r="Z116" s="79">
        <f t="shared" si="78"/>
        <v>0</v>
      </c>
      <c r="AA116" s="79">
        <f t="shared" si="79"/>
        <v>0</v>
      </c>
      <c r="AB116" s="79">
        <f t="shared" si="80"/>
        <v>0</v>
      </c>
      <c r="AC116" s="79">
        <f t="shared" si="81"/>
        <v>0</v>
      </c>
      <c r="AD116" s="79">
        <f t="shared" si="82"/>
        <v>0</v>
      </c>
      <c r="AE116" s="79">
        <f t="shared" si="83"/>
        <v>0</v>
      </c>
      <c r="AF116" s="79">
        <f t="shared" si="84"/>
        <v>0</v>
      </c>
      <c r="AG116" s="79">
        <f t="shared" si="85"/>
        <v>0</v>
      </c>
      <c r="AH116" s="79">
        <f t="shared" si="86"/>
        <v>0</v>
      </c>
      <c r="AI116" s="79">
        <f t="shared" si="87"/>
        <v>0</v>
      </c>
      <c r="AJ116" s="79">
        <f t="shared" si="88"/>
        <v>0</v>
      </c>
      <c r="AK116" s="79">
        <f t="shared" si="89"/>
        <v>0</v>
      </c>
      <c r="AL116" s="79">
        <f t="shared" si="90"/>
        <v>0</v>
      </c>
      <c r="AM116" s="79">
        <f t="shared" si="91"/>
        <v>0</v>
      </c>
      <c r="AN116" s="79">
        <f t="shared" si="92"/>
        <v>0</v>
      </c>
      <c r="AO116" s="79">
        <f t="shared" si="93"/>
        <v>0</v>
      </c>
      <c r="AP116" s="79">
        <f t="shared" si="94"/>
        <v>0</v>
      </c>
      <c r="AQ116" s="79">
        <f t="shared" si="95"/>
        <v>0</v>
      </c>
      <c r="AR116" s="79">
        <f t="shared" si="96"/>
        <v>0</v>
      </c>
      <c r="AS116" s="79">
        <f t="shared" si="97"/>
        <v>0</v>
      </c>
      <c r="AT116" s="79">
        <f t="shared" si="98"/>
        <v>0</v>
      </c>
      <c r="AU116" s="79">
        <f t="shared" si="99"/>
        <v>0</v>
      </c>
      <c r="AV116" s="79">
        <f t="shared" si="100"/>
        <v>0</v>
      </c>
      <c r="AW116" s="79">
        <f t="shared" si="101"/>
        <v>0</v>
      </c>
      <c r="AX116" s="79">
        <f t="shared" si="102"/>
        <v>0</v>
      </c>
      <c r="AY116" s="80">
        <f t="shared" si="103"/>
        <v>0</v>
      </c>
    </row>
    <row r="117" spans="1:51" hidden="1">
      <c r="A117" s="67" t="str">
        <f ca="1">IF(Input!A37="","",Input!A37)</f>
        <v/>
      </c>
      <c r="B117" s="79">
        <f t="shared" si="54"/>
        <v>0</v>
      </c>
      <c r="C117" s="79">
        <f t="shared" si="55"/>
        <v>0</v>
      </c>
      <c r="D117" s="79">
        <f t="shared" si="56"/>
        <v>0</v>
      </c>
      <c r="E117" s="79">
        <f t="shared" si="57"/>
        <v>0</v>
      </c>
      <c r="F117" s="79">
        <f t="shared" si="58"/>
        <v>0</v>
      </c>
      <c r="G117" s="79">
        <f t="shared" si="59"/>
        <v>0</v>
      </c>
      <c r="H117" s="79">
        <f t="shared" si="60"/>
        <v>0</v>
      </c>
      <c r="I117" s="79">
        <f t="shared" si="61"/>
        <v>0</v>
      </c>
      <c r="J117" s="79">
        <f t="shared" si="62"/>
        <v>0</v>
      </c>
      <c r="K117" s="79">
        <f t="shared" si="63"/>
        <v>0</v>
      </c>
      <c r="L117" s="79">
        <f t="shared" si="64"/>
        <v>0</v>
      </c>
      <c r="M117" s="79">
        <f t="shared" si="65"/>
        <v>0</v>
      </c>
      <c r="N117" s="79">
        <f t="shared" si="66"/>
        <v>0</v>
      </c>
      <c r="O117" s="79">
        <f t="shared" si="67"/>
        <v>0</v>
      </c>
      <c r="P117" s="79">
        <f t="shared" si="68"/>
        <v>0</v>
      </c>
      <c r="Q117" s="79">
        <f t="shared" si="69"/>
        <v>0</v>
      </c>
      <c r="R117" s="79">
        <f t="shared" si="70"/>
        <v>0</v>
      </c>
      <c r="S117" s="79">
        <f t="shared" si="71"/>
        <v>0</v>
      </c>
      <c r="T117" s="79">
        <f t="shared" si="72"/>
        <v>0</v>
      </c>
      <c r="U117" s="79">
        <f t="shared" si="73"/>
        <v>0</v>
      </c>
      <c r="V117" s="79">
        <f t="shared" si="74"/>
        <v>0</v>
      </c>
      <c r="W117" s="79">
        <f t="shared" si="75"/>
        <v>0</v>
      </c>
      <c r="X117" s="79">
        <f t="shared" si="76"/>
        <v>0</v>
      </c>
      <c r="Y117" s="79">
        <f t="shared" si="77"/>
        <v>0</v>
      </c>
      <c r="Z117" s="79">
        <f t="shared" si="78"/>
        <v>0</v>
      </c>
      <c r="AA117" s="79">
        <f t="shared" si="79"/>
        <v>0</v>
      </c>
      <c r="AB117" s="79">
        <f t="shared" si="80"/>
        <v>0</v>
      </c>
      <c r="AC117" s="79">
        <f t="shared" si="81"/>
        <v>0</v>
      </c>
      <c r="AD117" s="79">
        <f t="shared" si="82"/>
        <v>0</v>
      </c>
      <c r="AE117" s="79">
        <f t="shared" si="83"/>
        <v>0</v>
      </c>
      <c r="AF117" s="79">
        <f t="shared" si="84"/>
        <v>0</v>
      </c>
      <c r="AG117" s="79">
        <f t="shared" si="85"/>
        <v>0</v>
      </c>
      <c r="AH117" s="79">
        <f t="shared" si="86"/>
        <v>0</v>
      </c>
      <c r="AI117" s="79">
        <f t="shared" si="87"/>
        <v>0</v>
      </c>
      <c r="AJ117" s="79">
        <f t="shared" si="88"/>
        <v>0</v>
      </c>
      <c r="AK117" s="79">
        <f t="shared" si="89"/>
        <v>0</v>
      </c>
      <c r="AL117" s="79">
        <f t="shared" si="90"/>
        <v>0</v>
      </c>
      <c r="AM117" s="79">
        <f t="shared" si="91"/>
        <v>0</v>
      </c>
      <c r="AN117" s="79">
        <f t="shared" si="92"/>
        <v>0</v>
      </c>
      <c r="AO117" s="79">
        <f t="shared" si="93"/>
        <v>0</v>
      </c>
      <c r="AP117" s="79">
        <f t="shared" si="94"/>
        <v>0</v>
      </c>
      <c r="AQ117" s="79">
        <f t="shared" si="95"/>
        <v>0</v>
      </c>
      <c r="AR117" s="79">
        <f t="shared" si="96"/>
        <v>0</v>
      </c>
      <c r="AS117" s="79">
        <f t="shared" si="97"/>
        <v>0</v>
      </c>
      <c r="AT117" s="79">
        <f t="shared" si="98"/>
        <v>0</v>
      </c>
      <c r="AU117" s="79">
        <f t="shared" si="99"/>
        <v>0</v>
      </c>
      <c r="AV117" s="79">
        <f t="shared" si="100"/>
        <v>0</v>
      </c>
      <c r="AW117" s="79">
        <f t="shared" si="101"/>
        <v>0</v>
      </c>
      <c r="AX117" s="79">
        <f t="shared" si="102"/>
        <v>0</v>
      </c>
      <c r="AY117" s="80">
        <f t="shared" si="103"/>
        <v>0</v>
      </c>
    </row>
    <row r="118" spans="1:51" hidden="1">
      <c r="A118" s="67" t="str">
        <f ca="1">IF(Input!A38="","",Input!A38)</f>
        <v/>
      </c>
      <c r="B118" s="79">
        <f t="shared" si="54"/>
        <v>0</v>
      </c>
      <c r="C118" s="79">
        <f t="shared" si="55"/>
        <v>0</v>
      </c>
      <c r="D118" s="79">
        <f t="shared" si="56"/>
        <v>0</v>
      </c>
      <c r="E118" s="79">
        <f t="shared" si="57"/>
        <v>0</v>
      </c>
      <c r="F118" s="79">
        <f t="shared" si="58"/>
        <v>0</v>
      </c>
      <c r="G118" s="79">
        <f t="shared" si="59"/>
        <v>0</v>
      </c>
      <c r="H118" s="79">
        <f t="shared" si="60"/>
        <v>0</v>
      </c>
      <c r="I118" s="79">
        <f t="shared" si="61"/>
        <v>0</v>
      </c>
      <c r="J118" s="79">
        <f t="shared" si="62"/>
        <v>0</v>
      </c>
      <c r="K118" s="79">
        <f t="shared" si="63"/>
        <v>0</v>
      </c>
      <c r="L118" s="79">
        <f t="shared" si="64"/>
        <v>0</v>
      </c>
      <c r="M118" s="79">
        <f t="shared" si="65"/>
        <v>0</v>
      </c>
      <c r="N118" s="79">
        <f t="shared" si="66"/>
        <v>0</v>
      </c>
      <c r="O118" s="79">
        <f t="shared" si="67"/>
        <v>0</v>
      </c>
      <c r="P118" s="79">
        <f t="shared" si="68"/>
        <v>0</v>
      </c>
      <c r="Q118" s="79">
        <f t="shared" si="69"/>
        <v>0</v>
      </c>
      <c r="R118" s="79">
        <f t="shared" si="70"/>
        <v>0</v>
      </c>
      <c r="S118" s="79">
        <f t="shared" si="71"/>
        <v>0</v>
      </c>
      <c r="T118" s="79">
        <f t="shared" si="72"/>
        <v>0</v>
      </c>
      <c r="U118" s="79">
        <f t="shared" si="73"/>
        <v>0</v>
      </c>
      <c r="V118" s="79">
        <f t="shared" si="74"/>
        <v>0</v>
      </c>
      <c r="W118" s="79">
        <f t="shared" si="75"/>
        <v>0</v>
      </c>
      <c r="X118" s="79">
        <f t="shared" si="76"/>
        <v>0</v>
      </c>
      <c r="Y118" s="79">
        <f t="shared" si="77"/>
        <v>0</v>
      </c>
      <c r="Z118" s="79">
        <f t="shared" si="78"/>
        <v>0</v>
      </c>
      <c r="AA118" s="79">
        <f t="shared" si="79"/>
        <v>0</v>
      </c>
      <c r="AB118" s="79">
        <f t="shared" si="80"/>
        <v>0</v>
      </c>
      <c r="AC118" s="79">
        <f t="shared" si="81"/>
        <v>0</v>
      </c>
      <c r="AD118" s="79">
        <f t="shared" si="82"/>
        <v>0</v>
      </c>
      <c r="AE118" s="79">
        <f t="shared" si="83"/>
        <v>0</v>
      </c>
      <c r="AF118" s="79">
        <f t="shared" si="84"/>
        <v>0</v>
      </c>
      <c r="AG118" s="79">
        <f t="shared" si="85"/>
        <v>0</v>
      </c>
      <c r="AH118" s="79">
        <f t="shared" si="86"/>
        <v>0</v>
      </c>
      <c r="AI118" s="79">
        <f t="shared" si="87"/>
        <v>0</v>
      </c>
      <c r="AJ118" s="79">
        <f t="shared" si="88"/>
        <v>0</v>
      </c>
      <c r="AK118" s="79">
        <f t="shared" si="89"/>
        <v>0</v>
      </c>
      <c r="AL118" s="79">
        <f t="shared" si="90"/>
        <v>0</v>
      </c>
      <c r="AM118" s="79">
        <f t="shared" si="91"/>
        <v>0</v>
      </c>
      <c r="AN118" s="79">
        <f t="shared" si="92"/>
        <v>0</v>
      </c>
      <c r="AO118" s="79">
        <f t="shared" si="93"/>
        <v>0</v>
      </c>
      <c r="AP118" s="79">
        <f t="shared" si="94"/>
        <v>0</v>
      </c>
      <c r="AQ118" s="79">
        <f t="shared" si="95"/>
        <v>0</v>
      </c>
      <c r="AR118" s="79">
        <f t="shared" si="96"/>
        <v>0</v>
      </c>
      <c r="AS118" s="79">
        <f t="shared" si="97"/>
        <v>0</v>
      </c>
      <c r="AT118" s="79">
        <f t="shared" si="98"/>
        <v>0</v>
      </c>
      <c r="AU118" s="79">
        <f t="shared" si="99"/>
        <v>0</v>
      </c>
      <c r="AV118" s="79">
        <f t="shared" si="100"/>
        <v>0</v>
      </c>
      <c r="AW118" s="79">
        <f t="shared" si="101"/>
        <v>0</v>
      </c>
      <c r="AX118" s="79">
        <f t="shared" si="102"/>
        <v>0</v>
      </c>
      <c r="AY118" s="80">
        <f t="shared" si="103"/>
        <v>0</v>
      </c>
    </row>
    <row r="119" spans="1:51" hidden="1">
      <c r="A119" s="67" t="str">
        <f ca="1">IF(Input!A39="","",Input!A39)</f>
        <v/>
      </c>
      <c r="B119" s="79">
        <f t="shared" si="54"/>
        <v>0</v>
      </c>
      <c r="C119" s="79">
        <f t="shared" si="55"/>
        <v>0</v>
      </c>
      <c r="D119" s="79">
        <f t="shared" si="56"/>
        <v>0</v>
      </c>
      <c r="E119" s="79">
        <f t="shared" si="57"/>
        <v>0</v>
      </c>
      <c r="F119" s="79">
        <f t="shared" si="58"/>
        <v>0</v>
      </c>
      <c r="G119" s="79">
        <f t="shared" si="59"/>
        <v>0</v>
      </c>
      <c r="H119" s="79">
        <f t="shared" si="60"/>
        <v>0</v>
      </c>
      <c r="I119" s="79">
        <f t="shared" si="61"/>
        <v>0</v>
      </c>
      <c r="J119" s="79">
        <f t="shared" si="62"/>
        <v>0</v>
      </c>
      <c r="K119" s="79">
        <f t="shared" si="63"/>
        <v>0</v>
      </c>
      <c r="L119" s="79">
        <f t="shared" si="64"/>
        <v>0</v>
      </c>
      <c r="M119" s="79">
        <f t="shared" si="65"/>
        <v>0</v>
      </c>
      <c r="N119" s="79">
        <f t="shared" si="66"/>
        <v>0</v>
      </c>
      <c r="O119" s="79">
        <f t="shared" si="67"/>
        <v>0</v>
      </c>
      <c r="P119" s="79">
        <f t="shared" si="68"/>
        <v>0</v>
      </c>
      <c r="Q119" s="79">
        <f t="shared" si="69"/>
        <v>0</v>
      </c>
      <c r="R119" s="79">
        <f t="shared" si="70"/>
        <v>0</v>
      </c>
      <c r="S119" s="79">
        <f t="shared" si="71"/>
        <v>0</v>
      </c>
      <c r="T119" s="79">
        <f t="shared" si="72"/>
        <v>0</v>
      </c>
      <c r="U119" s="79">
        <f t="shared" si="73"/>
        <v>0</v>
      </c>
      <c r="V119" s="79">
        <f t="shared" si="74"/>
        <v>0</v>
      </c>
      <c r="W119" s="79">
        <f t="shared" si="75"/>
        <v>0</v>
      </c>
      <c r="X119" s="79">
        <f t="shared" si="76"/>
        <v>0</v>
      </c>
      <c r="Y119" s="79">
        <f t="shared" si="77"/>
        <v>0</v>
      </c>
      <c r="Z119" s="79">
        <f t="shared" si="78"/>
        <v>0</v>
      </c>
      <c r="AA119" s="79">
        <f t="shared" si="79"/>
        <v>0</v>
      </c>
      <c r="AB119" s="79">
        <f t="shared" si="80"/>
        <v>0</v>
      </c>
      <c r="AC119" s="79">
        <f t="shared" si="81"/>
        <v>0</v>
      </c>
      <c r="AD119" s="79">
        <f t="shared" si="82"/>
        <v>0</v>
      </c>
      <c r="AE119" s="79">
        <f t="shared" si="83"/>
        <v>0</v>
      </c>
      <c r="AF119" s="79">
        <f t="shared" si="84"/>
        <v>0</v>
      </c>
      <c r="AG119" s="79">
        <f t="shared" si="85"/>
        <v>0</v>
      </c>
      <c r="AH119" s="79">
        <f t="shared" si="86"/>
        <v>0</v>
      </c>
      <c r="AI119" s="79">
        <f t="shared" si="87"/>
        <v>0</v>
      </c>
      <c r="AJ119" s="79">
        <f t="shared" si="88"/>
        <v>0</v>
      </c>
      <c r="AK119" s="79">
        <f t="shared" si="89"/>
        <v>0</v>
      </c>
      <c r="AL119" s="79">
        <f t="shared" si="90"/>
        <v>0</v>
      </c>
      <c r="AM119" s="79">
        <f t="shared" si="91"/>
        <v>0</v>
      </c>
      <c r="AN119" s="79">
        <f t="shared" si="92"/>
        <v>0</v>
      </c>
      <c r="AO119" s="79">
        <f t="shared" si="93"/>
        <v>0</v>
      </c>
      <c r="AP119" s="79">
        <f t="shared" si="94"/>
        <v>0</v>
      </c>
      <c r="AQ119" s="79">
        <f t="shared" si="95"/>
        <v>0</v>
      </c>
      <c r="AR119" s="79">
        <f t="shared" si="96"/>
        <v>0</v>
      </c>
      <c r="AS119" s="79">
        <f t="shared" si="97"/>
        <v>0</v>
      </c>
      <c r="AT119" s="79">
        <f t="shared" si="98"/>
        <v>0</v>
      </c>
      <c r="AU119" s="79">
        <f t="shared" si="99"/>
        <v>0</v>
      </c>
      <c r="AV119" s="79">
        <f t="shared" si="100"/>
        <v>0</v>
      </c>
      <c r="AW119" s="79">
        <f t="shared" si="101"/>
        <v>0</v>
      </c>
      <c r="AX119" s="79">
        <f t="shared" si="102"/>
        <v>0</v>
      </c>
      <c r="AY119" s="80">
        <f t="shared" si="103"/>
        <v>0</v>
      </c>
    </row>
    <row r="120" spans="1:51" hidden="1">
      <c r="A120" s="67" t="str">
        <f ca="1">IF(Input!A40="","",Input!A40)</f>
        <v/>
      </c>
      <c r="B120" s="79">
        <f t="shared" si="54"/>
        <v>0</v>
      </c>
      <c r="C120" s="79">
        <f t="shared" si="55"/>
        <v>0</v>
      </c>
      <c r="D120" s="79">
        <f t="shared" si="56"/>
        <v>0</v>
      </c>
      <c r="E120" s="79">
        <f t="shared" si="57"/>
        <v>0</v>
      </c>
      <c r="F120" s="79">
        <f t="shared" si="58"/>
        <v>0</v>
      </c>
      <c r="G120" s="79">
        <f t="shared" si="59"/>
        <v>0</v>
      </c>
      <c r="H120" s="79">
        <f t="shared" si="60"/>
        <v>0</v>
      </c>
      <c r="I120" s="79">
        <f t="shared" si="61"/>
        <v>0</v>
      </c>
      <c r="J120" s="79">
        <f t="shared" si="62"/>
        <v>0</v>
      </c>
      <c r="K120" s="79">
        <f t="shared" si="63"/>
        <v>0</v>
      </c>
      <c r="L120" s="79">
        <f t="shared" si="64"/>
        <v>0</v>
      </c>
      <c r="M120" s="79">
        <f t="shared" si="65"/>
        <v>0</v>
      </c>
      <c r="N120" s="79">
        <f t="shared" si="66"/>
        <v>0</v>
      </c>
      <c r="O120" s="79">
        <f t="shared" si="67"/>
        <v>0</v>
      </c>
      <c r="P120" s="79">
        <f t="shared" si="68"/>
        <v>0</v>
      </c>
      <c r="Q120" s="79">
        <f t="shared" si="69"/>
        <v>0</v>
      </c>
      <c r="R120" s="79">
        <f t="shared" si="70"/>
        <v>0</v>
      </c>
      <c r="S120" s="79">
        <f t="shared" si="71"/>
        <v>0</v>
      </c>
      <c r="T120" s="79">
        <f t="shared" si="72"/>
        <v>0</v>
      </c>
      <c r="U120" s="79">
        <f t="shared" si="73"/>
        <v>0</v>
      </c>
      <c r="V120" s="79">
        <f t="shared" si="74"/>
        <v>0</v>
      </c>
      <c r="W120" s="79">
        <f t="shared" si="75"/>
        <v>0</v>
      </c>
      <c r="X120" s="79">
        <f t="shared" si="76"/>
        <v>0</v>
      </c>
      <c r="Y120" s="79">
        <f t="shared" si="77"/>
        <v>0</v>
      </c>
      <c r="Z120" s="79">
        <f t="shared" si="78"/>
        <v>0</v>
      </c>
      <c r="AA120" s="79">
        <f t="shared" si="79"/>
        <v>0</v>
      </c>
      <c r="AB120" s="79">
        <f t="shared" si="80"/>
        <v>0</v>
      </c>
      <c r="AC120" s="79">
        <f t="shared" si="81"/>
        <v>0</v>
      </c>
      <c r="AD120" s="79">
        <f t="shared" si="82"/>
        <v>0</v>
      </c>
      <c r="AE120" s="79">
        <f t="shared" si="83"/>
        <v>0</v>
      </c>
      <c r="AF120" s="79">
        <f t="shared" si="84"/>
        <v>0</v>
      </c>
      <c r="AG120" s="79">
        <f t="shared" si="85"/>
        <v>0</v>
      </c>
      <c r="AH120" s="79">
        <f t="shared" si="86"/>
        <v>0</v>
      </c>
      <c r="AI120" s="79">
        <f t="shared" si="87"/>
        <v>0</v>
      </c>
      <c r="AJ120" s="79">
        <f t="shared" si="88"/>
        <v>0</v>
      </c>
      <c r="AK120" s="79">
        <f t="shared" si="89"/>
        <v>0</v>
      </c>
      <c r="AL120" s="79">
        <f t="shared" si="90"/>
        <v>0</v>
      </c>
      <c r="AM120" s="79">
        <f t="shared" si="91"/>
        <v>0</v>
      </c>
      <c r="AN120" s="79">
        <f t="shared" si="92"/>
        <v>0</v>
      </c>
      <c r="AO120" s="79">
        <f t="shared" si="93"/>
        <v>0</v>
      </c>
      <c r="AP120" s="79">
        <f t="shared" si="94"/>
        <v>0</v>
      </c>
      <c r="AQ120" s="79">
        <f t="shared" si="95"/>
        <v>0</v>
      </c>
      <c r="AR120" s="79">
        <f t="shared" si="96"/>
        <v>0</v>
      </c>
      <c r="AS120" s="79">
        <f t="shared" si="97"/>
        <v>0</v>
      </c>
      <c r="AT120" s="79">
        <f t="shared" si="98"/>
        <v>0</v>
      </c>
      <c r="AU120" s="79">
        <f t="shared" si="99"/>
        <v>0</v>
      </c>
      <c r="AV120" s="79">
        <f t="shared" si="100"/>
        <v>0</v>
      </c>
      <c r="AW120" s="79">
        <f t="shared" si="101"/>
        <v>0</v>
      </c>
      <c r="AX120" s="79">
        <f t="shared" si="102"/>
        <v>0</v>
      </c>
      <c r="AY120" s="80">
        <f t="shared" si="103"/>
        <v>0</v>
      </c>
    </row>
    <row r="121" spans="1:51" hidden="1">
      <c r="A121" s="67" t="str">
        <f ca="1">IF(Input!A41="","",Input!A41)</f>
        <v/>
      </c>
      <c r="B121" s="79">
        <f t="shared" si="54"/>
        <v>0</v>
      </c>
      <c r="C121" s="79">
        <f t="shared" si="55"/>
        <v>0</v>
      </c>
      <c r="D121" s="79">
        <f t="shared" si="56"/>
        <v>0</v>
      </c>
      <c r="E121" s="79">
        <f t="shared" si="57"/>
        <v>0</v>
      </c>
      <c r="F121" s="79">
        <f t="shared" si="58"/>
        <v>0</v>
      </c>
      <c r="G121" s="79">
        <f t="shared" si="59"/>
        <v>0</v>
      </c>
      <c r="H121" s="79">
        <f t="shared" si="60"/>
        <v>0</v>
      </c>
      <c r="I121" s="79">
        <f t="shared" si="61"/>
        <v>0</v>
      </c>
      <c r="J121" s="79">
        <f t="shared" si="62"/>
        <v>0</v>
      </c>
      <c r="K121" s="79">
        <f t="shared" si="63"/>
        <v>0</v>
      </c>
      <c r="L121" s="79">
        <f t="shared" si="64"/>
        <v>0</v>
      </c>
      <c r="M121" s="79">
        <f t="shared" si="65"/>
        <v>0</v>
      </c>
      <c r="N121" s="79">
        <f t="shared" si="66"/>
        <v>0</v>
      </c>
      <c r="O121" s="79">
        <f t="shared" si="67"/>
        <v>0</v>
      </c>
      <c r="P121" s="79">
        <f t="shared" si="68"/>
        <v>0</v>
      </c>
      <c r="Q121" s="79">
        <f t="shared" si="69"/>
        <v>0</v>
      </c>
      <c r="R121" s="79">
        <f t="shared" si="70"/>
        <v>0</v>
      </c>
      <c r="S121" s="79">
        <f t="shared" si="71"/>
        <v>0</v>
      </c>
      <c r="T121" s="79">
        <f t="shared" si="72"/>
        <v>0</v>
      </c>
      <c r="U121" s="79">
        <f t="shared" si="73"/>
        <v>0</v>
      </c>
      <c r="V121" s="79">
        <f t="shared" si="74"/>
        <v>0</v>
      </c>
      <c r="W121" s="79">
        <f t="shared" si="75"/>
        <v>0</v>
      </c>
      <c r="X121" s="79">
        <f t="shared" si="76"/>
        <v>0</v>
      </c>
      <c r="Y121" s="79">
        <f t="shared" si="77"/>
        <v>0</v>
      </c>
      <c r="Z121" s="79">
        <f t="shared" si="78"/>
        <v>0</v>
      </c>
      <c r="AA121" s="79">
        <f t="shared" si="79"/>
        <v>0</v>
      </c>
      <c r="AB121" s="79">
        <f t="shared" si="80"/>
        <v>0</v>
      </c>
      <c r="AC121" s="79">
        <f t="shared" si="81"/>
        <v>0</v>
      </c>
      <c r="AD121" s="79">
        <f t="shared" si="82"/>
        <v>0</v>
      </c>
      <c r="AE121" s="79">
        <f t="shared" si="83"/>
        <v>0</v>
      </c>
      <c r="AF121" s="79">
        <f t="shared" si="84"/>
        <v>0</v>
      </c>
      <c r="AG121" s="79">
        <f t="shared" si="85"/>
        <v>0</v>
      </c>
      <c r="AH121" s="79">
        <f t="shared" si="86"/>
        <v>0</v>
      </c>
      <c r="AI121" s="79">
        <f t="shared" si="87"/>
        <v>0</v>
      </c>
      <c r="AJ121" s="79">
        <f t="shared" si="88"/>
        <v>0</v>
      </c>
      <c r="AK121" s="79">
        <f t="shared" si="89"/>
        <v>0</v>
      </c>
      <c r="AL121" s="79">
        <f t="shared" si="90"/>
        <v>0</v>
      </c>
      <c r="AM121" s="79">
        <f t="shared" si="91"/>
        <v>0</v>
      </c>
      <c r="AN121" s="79">
        <f t="shared" si="92"/>
        <v>0</v>
      </c>
      <c r="AO121" s="79">
        <f t="shared" si="93"/>
        <v>0</v>
      </c>
      <c r="AP121" s="79">
        <f t="shared" si="94"/>
        <v>0</v>
      </c>
      <c r="AQ121" s="79">
        <f t="shared" si="95"/>
        <v>0</v>
      </c>
      <c r="AR121" s="79">
        <f t="shared" si="96"/>
        <v>0</v>
      </c>
      <c r="AS121" s="79">
        <f t="shared" si="97"/>
        <v>0</v>
      </c>
      <c r="AT121" s="79">
        <f t="shared" si="98"/>
        <v>0</v>
      </c>
      <c r="AU121" s="79">
        <f t="shared" si="99"/>
        <v>0</v>
      </c>
      <c r="AV121" s="79">
        <f t="shared" si="100"/>
        <v>0</v>
      </c>
      <c r="AW121" s="79">
        <f t="shared" si="101"/>
        <v>0</v>
      </c>
      <c r="AX121" s="79">
        <f t="shared" si="102"/>
        <v>0</v>
      </c>
      <c r="AY121" s="80">
        <f t="shared" si="103"/>
        <v>0</v>
      </c>
    </row>
    <row r="122" spans="1:51" hidden="1">
      <c r="A122" s="67" t="str">
        <f ca="1">IF(Input!A42="","",Input!A42)</f>
        <v/>
      </c>
      <c r="B122" s="79">
        <f t="shared" si="54"/>
        <v>0</v>
      </c>
      <c r="C122" s="79">
        <f t="shared" si="55"/>
        <v>0</v>
      </c>
      <c r="D122" s="79">
        <f t="shared" si="56"/>
        <v>0</v>
      </c>
      <c r="E122" s="79">
        <f t="shared" si="57"/>
        <v>0</v>
      </c>
      <c r="F122" s="79">
        <f t="shared" si="58"/>
        <v>0</v>
      </c>
      <c r="G122" s="79">
        <f t="shared" si="59"/>
        <v>0</v>
      </c>
      <c r="H122" s="79">
        <f t="shared" si="60"/>
        <v>0</v>
      </c>
      <c r="I122" s="79">
        <f t="shared" si="61"/>
        <v>0</v>
      </c>
      <c r="J122" s="79">
        <f t="shared" si="62"/>
        <v>0</v>
      </c>
      <c r="K122" s="79">
        <f t="shared" si="63"/>
        <v>0</v>
      </c>
      <c r="L122" s="79">
        <f t="shared" si="64"/>
        <v>0</v>
      </c>
      <c r="M122" s="79">
        <f t="shared" si="65"/>
        <v>0</v>
      </c>
      <c r="N122" s="79">
        <f t="shared" si="66"/>
        <v>0</v>
      </c>
      <c r="O122" s="79">
        <f t="shared" si="67"/>
        <v>0</v>
      </c>
      <c r="P122" s="79">
        <f t="shared" si="68"/>
        <v>0</v>
      </c>
      <c r="Q122" s="79">
        <f t="shared" si="69"/>
        <v>0</v>
      </c>
      <c r="R122" s="79">
        <f t="shared" si="70"/>
        <v>0</v>
      </c>
      <c r="S122" s="79">
        <f t="shared" si="71"/>
        <v>0</v>
      </c>
      <c r="T122" s="79">
        <f t="shared" si="72"/>
        <v>0</v>
      </c>
      <c r="U122" s="79">
        <f t="shared" si="73"/>
        <v>0</v>
      </c>
      <c r="V122" s="79">
        <f t="shared" si="74"/>
        <v>0</v>
      </c>
      <c r="W122" s="79">
        <f t="shared" si="75"/>
        <v>0</v>
      </c>
      <c r="X122" s="79">
        <f t="shared" si="76"/>
        <v>0</v>
      </c>
      <c r="Y122" s="79">
        <f t="shared" si="77"/>
        <v>0</v>
      </c>
      <c r="Z122" s="79">
        <f t="shared" si="78"/>
        <v>0</v>
      </c>
      <c r="AA122" s="79">
        <f t="shared" si="79"/>
        <v>0</v>
      </c>
      <c r="AB122" s="79">
        <f t="shared" si="80"/>
        <v>0</v>
      </c>
      <c r="AC122" s="79">
        <f t="shared" si="81"/>
        <v>0</v>
      </c>
      <c r="AD122" s="79">
        <f t="shared" si="82"/>
        <v>0</v>
      </c>
      <c r="AE122" s="79">
        <f t="shared" si="83"/>
        <v>0</v>
      </c>
      <c r="AF122" s="79">
        <f t="shared" si="84"/>
        <v>0</v>
      </c>
      <c r="AG122" s="79">
        <f t="shared" si="85"/>
        <v>0</v>
      </c>
      <c r="AH122" s="79">
        <f t="shared" si="86"/>
        <v>0</v>
      </c>
      <c r="AI122" s="79">
        <f t="shared" si="87"/>
        <v>0</v>
      </c>
      <c r="AJ122" s="79">
        <f t="shared" si="88"/>
        <v>0</v>
      </c>
      <c r="AK122" s="79">
        <f t="shared" si="89"/>
        <v>0</v>
      </c>
      <c r="AL122" s="79">
        <f t="shared" si="90"/>
        <v>0</v>
      </c>
      <c r="AM122" s="79">
        <f t="shared" si="91"/>
        <v>0</v>
      </c>
      <c r="AN122" s="79">
        <f t="shared" si="92"/>
        <v>0</v>
      </c>
      <c r="AO122" s="79">
        <f t="shared" si="93"/>
        <v>0</v>
      </c>
      <c r="AP122" s="79">
        <f t="shared" si="94"/>
        <v>0</v>
      </c>
      <c r="AQ122" s="79">
        <f t="shared" si="95"/>
        <v>0</v>
      </c>
      <c r="AR122" s="79">
        <f t="shared" si="96"/>
        <v>0</v>
      </c>
      <c r="AS122" s="79">
        <f t="shared" si="97"/>
        <v>0</v>
      </c>
      <c r="AT122" s="79">
        <f t="shared" si="98"/>
        <v>0</v>
      </c>
      <c r="AU122" s="79">
        <f t="shared" si="99"/>
        <v>0</v>
      </c>
      <c r="AV122" s="79">
        <f t="shared" si="100"/>
        <v>0</v>
      </c>
      <c r="AW122" s="79">
        <f t="shared" si="101"/>
        <v>0</v>
      </c>
      <c r="AX122" s="79">
        <f t="shared" si="102"/>
        <v>0</v>
      </c>
      <c r="AY122" s="80">
        <f t="shared" si="103"/>
        <v>0</v>
      </c>
    </row>
    <row r="123" spans="1:51" hidden="1">
      <c r="A123" s="67" t="str">
        <f ca="1">IF(Input!A43="","",Input!A43)</f>
        <v/>
      </c>
      <c r="B123" s="79">
        <f t="shared" si="54"/>
        <v>0</v>
      </c>
      <c r="C123" s="79">
        <f t="shared" si="55"/>
        <v>0</v>
      </c>
      <c r="D123" s="79">
        <f t="shared" si="56"/>
        <v>0</v>
      </c>
      <c r="E123" s="79">
        <f t="shared" si="57"/>
        <v>0</v>
      </c>
      <c r="F123" s="79">
        <f t="shared" si="58"/>
        <v>0</v>
      </c>
      <c r="G123" s="79">
        <f t="shared" si="59"/>
        <v>0</v>
      </c>
      <c r="H123" s="79">
        <f t="shared" si="60"/>
        <v>0</v>
      </c>
      <c r="I123" s="79">
        <f t="shared" si="61"/>
        <v>0</v>
      </c>
      <c r="J123" s="79">
        <f t="shared" si="62"/>
        <v>0</v>
      </c>
      <c r="K123" s="79">
        <f t="shared" si="63"/>
        <v>0</v>
      </c>
      <c r="L123" s="79">
        <f t="shared" si="64"/>
        <v>0</v>
      </c>
      <c r="M123" s="79">
        <f t="shared" si="65"/>
        <v>0</v>
      </c>
      <c r="N123" s="79">
        <f t="shared" si="66"/>
        <v>0</v>
      </c>
      <c r="O123" s="79">
        <f t="shared" si="67"/>
        <v>0</v>
      </c>
      <c r="P123" s="79">
        <f t="shared" si="68"/>
        <v>0</v>
      </c>
      <c r="Q123" s="79">
        <f t="shared" si="69"/>
        <v>0</v>
      </c>
      <c r="R123" s="79">
        <f t="shared" si="70"/>
        <v>0</v>
      </c>
      <c r="S123" s="79">
        <f t="shared" si="71"/>
        <v>0</v>
      </c>
      <c r="T123" s="79">
        <f t="shared" si="72"/>
        <v>0</v>
      </c>
      <c r="U123" s="79">
        <f t="shared" si="73"/>
        <v>0</v>
      </c>
      <c r="V123" s="79">
        <f t="shared" si="74"/>
        <v>0</v>
      </c>
      <c r="W123" s="79">
        <f t="shared" si="75"/>
        <v>0</v>
      </c>
      <c r="X123" s="79">
        <f t="shared" si="76"/>
        <v>0</v>
      </c>
      <c r="Y123" s="79">
        <f t="shared" si="77"/>
        <v>0</v>
      </c>
      <c r="Z123" s="79">
        <f t="shared" si="78"/>
        <v>0</v>
      </c>
      <c r="AA123" s="79">
        <f t="shared" si="79"/>
        <v>0</v>
      </c>
      <c r="AB123" s="79">
        <f t="shared" si="80"/>
        <v>0</v>
      </c>
      <c r="AC123" s="79">
        <f t="shared" si="81"/>
        <v>0</v>
      </c>
      <c r="AD123" s="79">
        <f t="shared" si="82"/>
        <v>0</v>
      </c>
      <c r="AE123" s="79">
        <f t="shared" si="83"/>
        <v>0</v>
      </c>
      <c r="AF123" s="79">
        <f t="shared" si="84"/>
        <v>0</v>
      </c>
      <c r="AG123" s="79">
        <f t="shared" si="85"/>
        <v>0</v>
      </c>
      <c r="AH123" s="79">
        <f t="shared" si="86"/>
        <v>0</v>
      </c>
      <c r="AI123" s="79">
        <f t="shared" si="87"/>
        <v>0</v>
      </c>
      <c r="AJ123" s="79">
        <f t="shared" si="88"/>
        <v>0</v>
      </c>
      <c r="AK123" s="79">
        <f t="shared" si="89"/>
        <v>0</v>
      </c>
      <c r="AL123" s="79">
        <f t="shared" si="90"/>
        <v>0</v>
      </c>
      <c r="AM123" s="79">
        <f t="shared" si="91"/>
        <v>0</v>
      </c>
      <c r="AN123" s="79">
        <f t="shared" si="92"/>
        <v>0</v>
      </c>
      <c r="AO123" s="79">
        <f t="shared" si="93"/>
        <v>0</v>
      </c>
      <c r="AP123" s="79">
        <f t="shared" si="94"/>
        <v>0</v>
      </c>
      <c r="AQ123" s="79">
        <f t="shared" si="95"/>
        <v>0</v>
      </c>
      <c r="AR123" s="79">
        <f t="shared" si="96"/>
        <v>0</v>
      </c>
      <c r="AS123" s="79">
        <f t="shared" si="97"/>
        <v>0</v>
      </c>
      <c r="AT123" s="79">
        <f t="shared" si="98"/>
        <v>0</v>
      </c>
      <c r="AU123" s="79">
        <f t="shared" si="99"/>
        <v>0</v>
      </c>
      <c r="AV123" s="79">
        <f t="shared" si="100"/>
        <v>0</v>
      </c>
      <c r="AW123" s="79">
        <f t="shared" si="101"/>
        <v>0</v>
      </c>
      <c r="AX123" s="79">
        <f t="shared" si="102"/>
        <v>0</v>
      </c>
      <c r="AY123" s="80">
        <f t="shared" si="103"/>
        <v>0</v>
      </c>
    </row>
    <row r="124" spans="1:51" hidden="1">
      <c r="A124" s="67" t="str">
        <f ca="1">IF(Input!A44="","",Input!A44)</f>
        <v/>
      </c>
      <c r="B124" s="79">
        <f t="shared" si="54"/>
        <v>0</v>
      </c>
      <c r="C124" s="79">
        <f t="shared" si="55"/>
        <v>0</v>
      </c>
      <c r="D124" s="79">
        <f t="shared" si="56"/>
        <v>0</v>
      </c>
      <c r="E124" s="79">
        <f t="shared" si="57"/>
        <v>0</v>
      </c>
      <c r="F124" s="79">
        <f t="shared" si="58"/>
        <v>0</v>
      </c>
      <c r="G124" s="79">
        <f t="shared" si="59"/>
        <v>0</v>
      </c>
      <c r="H124" s="79">
        <f t="shared" si="60"/>
        <v>0</v>
      </c>
      <c r="I124" s="79">
        <f t="shared" si="61"/>
        <v>0</v>
      </c>
      <c r="J124" s="79">
        <f t="shared" si="62"/>
        <v>0</v>
      </c>
      <c r="K124" s="79">
        <f t="shared" si="63"/>
        <v>0</v>
      </c>
      <c r="L124" s="79">
        <f t="shared" si="64"/>
        <v>0</v>
      </c>
      <c r="M124" s="79">
        <f t="shared" si="65"/>
        <v>0</v>
      </c>
      <c r="N124" s="79">
        <f t="shared" si="66"/>
        <v>0</v>
      </c>
      <c r="O124" s="79">
        <f t="shared" si="67"/>
        <v>0</v>
      </c>
      <c r="P124" s="79">
        <f t="shared" si="68"/>
        <v>0</v>
      </c>
      <c r="Q124" s="79">
        <f t="shared" si="69"/>
        <v>0</v>
      </c>
      <c r="R124" s="79">
        <f t="shared" si="70"/>
        <v>0</v>
      </c>
      <c r="S124" s="79">
        <f t="shared" si="71"/>
        <v>0</v>
      </c>
      <c r="T124" s="79">
        <f t="shared" si="72"/>
        <v>0</v>
      </c>
      <c r="U124" s="79">
        <f t="shared" si="73"/>
        <v>0</v>
      </c>
      <c r="V124" s="79">
        <f t="shared" si="74"/>
        <v>0</v>
      </c>
      <c r="W124" s="79">
        <f t="shared" si="75"/>
        <v>0</v>
      </c>
      <c r="X124" s="79">
        <f t="shared" si="76"/>
        <v>0</v>
      </c>
      <c r="Y124" s="79">
        <f t="shared" si="77"/>
        <v>0</v>
      </c>
      <c r="Z124" s="79">
        <f t="shared" si="78"/>
        <v>0</v>
      </c>
      <c r="AA124" s="79">
        <f t="shared" si="79"/>
        <v>0</v>
      </c>
      <c r="AB124" s="79">
        <f t="shared" si="80"/>
        <v>0</v>
      </c>
      <c r="AC124" s="79">
        <f t="shared" si="81"/>
        <v>0</v>
      </c>
      <c r="AD124" s="79">
        <f t="shared" si="82"/>
        <v>0</v>
      </c>
      <c r="AE124" s="79">
        <f t="shared" si="83"/>
        <v>0</v>
      </c>
      <c r="AF124" s="79">
        <f t="shared" si="84"/>
        <v>0</v>
      </c>
      <c r="AG124" s="79">
        <f t="shared" si="85"/>
        <v>0</v>
      </c>
      <c r="AH124" s="79">
        <f t="shared" si="86"/>
        <v>0</v>
      </c>
      <c r="AI124" s="79">
        <f t="shared" si="87"/>
        <v>0</v>
      </c>
      <c r="AJ124" s="79">
        <f t="shared" si="88"/>
        <v>0</v>
      </c>
      <c r="AK124" s="79">
        <f t="shared" si="89"/>
        <v>0</v>
      </c>
      <c r="AL124" s="79">
        <f t="shared" si="90"/>
        <v>0</v>
      </c>
      <c r="AM124" s="79">
        <f t="shared" si="91"/>
        <v>0</v>
      </c>
      <c r="AN124" s="79">
        <f t="shared" si="92"/>
        <v>0</v>
      </c>
      <c r="AO124" s="79">
        <f t="shared" si="93"/>
        <v>0</v>
      </c>
      <c r="AP124" s="79">
        <f t="shared" si="94"/>
        <v>0</v>
      </c>
      <c r="AQ124" s="79">
        <f t="shared" si="95"/>
        <v>0</v>
      </c>
      <c r="AR124" s="79">
        <f t="shared" si="96"/>
        <v>0</v>
      </c>
      <c r="AS124" s="79">
        <f t="shared" si="97"/>
        <v>0</v>
      </c>
      <c r="AT124" s="79">
        <f t="shared" si="98"/>
        <v>0</v>
      </c>
      <c r="AU124" s="79">
        <f t="shared" si="99"/>
        <v>0</v>
      </c>
      <c r="AV124" s="79">
        <f t="shared" si="100"/>
        <v>0</v>
      </c>
      <c r="AW124" s="79">
        <f t="shared" si="101"/>
        <v>0</v>
      </c>
      <c r="AX124" s="79">
        <f t="shared" si="102"/>
        <v>0</v>
      </c>
      <c r="AY124" s="80">
        <f t="shared" si="103"/>
        <v>0</v>
      </c>
    </row>
    <row r="125" spans="1:51" hidden="1">
      <c r="A125" s="67" t="str">
        <f ca="1">IF(Input!A45="","",Input!A45)</f>
        <v/>
      </c>
      <c r="B125" s="79">
        <f t="shared" si="54"/>
        <v>0</v>
      </c>
      <c r="C125" s="79">
        <f t="shared" si="55"/>
        <v>0</v>
      </c>
      <c r="D125" s="79">
        <f t="shared" si="56"/>
        <v>0</v>
      </c>
      <c r="E125" s="79">
        <f t="shared" si="57"/>
        <v>0</v>
      </c>
      <c r="F125" s="79">
        <f t="shared" si="58"/>
        <v>0</v>
      </c>
      <c r="G125" s="79">
        <f t="shared" si="59"/>
        <v>0</v>
      </c>
      <c r="H125" s="79">
        <f t="shared" si="60"/>
        <v>0</v>
      </c>
      <c r="I125" s="79">
        <f t="shared" si="61"/>
        <v>0</v>
      </c>
      <c r="J125" s="79">
        <f t="shared" si="62"/>
        <v>0</v>
      </c>
      <c r="K125" s="79">
        <f t="shared" si="63"/>
        <v>0</v>
      </c>
      <c r="L125" s="79">
        <f t="shared" si="64"/>
        <v>0</v>
      </c>
      <c r="M125" s="79">
        <f t="shared" si="65"/>
        <v>0</v>
      </c>
      <c r="N125" s="79">
        <f t="shared" si="66"/>
        <v>0</v>
      </c>
      <c r="O125" s="79">
        <f t="shared" si="67"/>
        <v>0</v>
      </c>
      <c r="P125" s="79">
        <f t="shared" si="68"/>
        <v>0</v>
      </c>
      <c r="Q125" s="79">
        <f t="shared" si="69"/>
        <v>0</v>
      </c>
      <c r="R125" s="79">
        <f t="shared" si="70"/>
        <v>0</v>
      </c>
      <c r="S125" s="79">
        <f t="shared" si="71"/>
        <v>0</v>
      </c>
      <c r="T125" s="79">
        <f t="shared" si="72"/>
        <v>0</v>
      </c>
      <c r="U125" s="79">
        <f t="shared" si="73"/>
        <v>0</v>
      </c>
      <c r="V125" s="79">
        <f t="shared" si="74"/>
        <v>0</v>
      </c>
      <c r="W125" s="79">
        <f t="shared" si="75"/>
        <v>0</v>
      </c>
      <c r="X125" s="79">
        <f t="shared" si="76"/>
        <v>0</v>
      </c>
      <c r="Y125" s="79">
        <f t="shared" si="77"/>
        <v>0</v>
      </c>
      <c r="Z125" s="79">
        <f t="shared" si="78"/>
        <v>0</v>
      </c>
      <c r="AA125" s="79">
        <f t="shared" si="79"/>
        <v>0</v>
      </c>
      <c r="AB125" s="79">
        <f t="shared" si="80"/>
        <v>0</v>
      </c>
      <c r="AC125" s="79">
        <f t="shared" si="81"/>
        <v>0</v>
      </c>
      <c r="AD125" s="79">
        <f t="shared" si="82"/>
        <v>0</v>
      </c>
      <c r="AE125" s="79">
        <f t="shared" si="83"/>
        <v>0</v>
      </c>
      <c r="AF125" s="79">
        <f t="shared" si="84"/>
        <v>0</v>
      </c>
      <c r="AG125" s="79">
        <f t="shared" si="85"/>
        <v>0</v>
      </c>
      <c r="AH125" s="79">
        <f t="shared" si="86"/>
        <v>0</v>
      </c>
      <c r="AI125" s="79">
        <f t="shared" si="87"/>
        <v>0</v>
      </c>
      <c r="AJ125" s="79">
        <f t="shared" si="88"/>
        <v>0</v>
      </c>
      <c r="AK125" s="79">
        <f t="shared" si="89"/>
        <v>0</v>
      </c>
      <c r="AL125" s="79">
        <f t="shared" si="90"/>
        <v>0</v>
      </c>
      <c r="AM125" s="79">
        <f t="shared" si="91"/>
        <v>0</v>
      </c>
      <c r="AN125" s="79">
        <f t="shared" si="92"/>
        <v>0</v>
      </c>
      <c r="AO125" s="79">
        <f t="shared" si="93"/>
        <v>0</v>
      </c>
      <c r="AP125" s="79">
        <f t="shared" si="94"/>
        <v>0</v>
      </c>
      <c r="AQ125" s="79">
        <f t="shared" si="95"/>
        <v>0</v>
      </c>
      <c r="AR125" s="79">
        <f t="shared" si="96"/>
        <v>0</v>
      </c>
      <c r="AS125" s="79">
        <f t="shared" si="97"/>
        <v>0</v>
      </c>
      <c r="AT125" s="79">
        <f t="shared" si="98"/>
        <v>0</v>
      </c>
      <c r="AU125" s="79">
        <f t="shared" si="99"/>
        <v>0</v>
      </c>
      <c r="AV125" s="79">
        <f t="shared" si="100"/>
        <v>0</v>
      </c>
      <c r="AW125" s="79">
        <f t="shared" si="101"/>
        <v>0</v>
      </c>
      <c r="AX125" s="79">
        <f t="shared" si="102"/>
        <v>0</v>
      </c>
      <c r="AY125" s="80">
        <f t="shared" si="103"/>
        <v>0</v>
      </c>
    </row>
    <row r="126" spans="1:51" hidden="1">
      <c r="A126" s="67" t="str">
        <f ca="1">IF(Input!A46="","",Input!A46)</f>
        <v/>
      </c>
      <c r="B126" s="79">
        <f t="shared" si="54"/>
        <v>0</v>
      </c>
      <c r="C126" s="79">
        <f t="shared" si="55"/>
        <v>0</v>
      </c>
      <c r="D126" s="79">
        <f t="shared" si="56"/>
        <v>0</v>
      </c>
      <c r="E126" s="79">
        <f t="shared" si="57"/>
        <v>0</v>
      </c>
      <c r="F126" s="79">
        <f t="shared" si="58"/>
        <v>0</v>
      </c>
      <c r="G126" s="79">
        <f t="shared" si="59"/>
        <v>0</v>
      </c>
      <c r="H126" s="79">
        <f t="shared" si="60"/>
        <v>0</v>
      </c>
      <c r="I126" s="79">
        <f t="shared" si="61"/>
        <v>0</v>
      </c>
      <c r="J126" s="79">
        <f t="shared" si="62"/>
        <v>0</v>
      </c>
      <c r="K126" s="79">
        <f t="shared" si="63"/>
        <v>0</v>
      </c>
      <c r="L126" s="79">
        <f t="shared" si="64"/>
        <v>0</v>
      </c>
      <c r="M126" s="79">
        <f t="shared" si="65"/>
        <v>0</v>
      </c>
      <c r="N126" s="79">
        <f t="shared" si="66"/>
        <v>0</v>
      </c>
      <c r="O126" s="79">
        <f t="shared" si="67"/>
        <v>0</v>
      </c>
      <c r="P126" s="79">
        <f t="shared" si="68"/>
        <v>0</v>
      </c>
      <c r="Q126" s="79">
        <f t="shared" si="69"/>
        <v>0</v>
      </c>
      <c r="R126" s="79">
        <f t="shared" si="70"/>
        <v>0</v>
      </c>
      <c r="S126" s="79">
        <f t="shared" si="71"/>
        <v>0</v>
      </c>
      <c r="T126" s="79">
        <f t="shared" si="72"/>
        <v>0</v>
      </c>
      <c r="U126" s="79">
        <f t="shared" si="73"/>
        <v>0</v>
      </c>
      <c r="V126" s="79">
        <f t="shared" si="74"/>
        <v>0</v>
      </c>
      <c r="W126" s="79">
        <f t="shared" si="75"/>
        <v>0</v>
      </c>
      <c r="X126" s="79">
        <f t="shared" si="76"/>
        <v>0</v>
      </c>
      <c r="Y126" s="79">
        <f t="shared" si="77"/>
        <v>0</v>
      </c>
      <c r="Z126" s="79">
        <f t="shared" si="78"/>
        <v>0</v>
      </c>
      <c r="AA126" s="79">
        <f t="shared" si="79"/>
        <v>0</v>
      </c>
      <c r="AB126" s="79">
        <f t="shared" si="80"/>
        <v>0</v>
      </c>
      <c r="AC126" s="79">
        <f t="shared" si="81"/>
        <v>0</v>
      </c>
      <c r="AD126" s="79">
        <f t="shared" si="82"/>
        <v>0</v>
      </c>
      <c r="AE126" s="79">
        <f t="shared" si="83"/>
        <v>0</v>
      </c>
      <c r="AF126" s="79">
        <f t="shared" si="84"/>
        <v>0</v>
      </c>
      <c r="AG126" s="79">
        <f t="shared" si="85"/>
        <v>0</v>
      </c>
      <c r="AH126" s="79">
        <f t="shared" si="86"/>
        <v>0</v>
      </c>
      <c r="AI126" s="79">
        <f t="shared" si="87"/>
        <v>0</v>
      </c>
      <c r="AJ126" s="79">
        <f t="shared" si="88"/>
        <v>0</v>
      </c>
      <c r="AK126" s="79">
        <f t="shared" si="89"/>
        <v>0</v>
      </c>
      <c r="AL126" s="79">
        <f t="shared" si="90"/>
        <v>0</v>
      </c>
      <c r="AM126" s="79">
        <f t="shared" si="91"/>
        <v>0</v>
      </c>
      <c r="AN126" s="79">
        <f t="shared" si="92"/>
        <v>0</v>
      </c>
      <c r="AO126" s="79">
        <f t="shared" si="93"/>
        <v>0</v>
      </c>
      <c r="AP126" s="79">
        <f t="shared" si="94"/>
        <v>0</v>
      </c>
      <c r="AQ126" s="79">
        <f t="shared" si="95"/>
        <v>0</v>
      </c>
      <c r="AR126" s="79">
        <f t="shared" si="96"/>
        <v>0</v>
      </c>
      <c r="AS126" s="79">
        <f t="shared" si="97"/>
        <v>0</v>
      </c>
      <c r="AT126" s="79">
        <f t="shared" si="98"/>
        <v>0</v>
      </c>
      <c r="AU126" s="79">
        <f t="shared" si="99"/>
        <v>0</v>
      </c>
      <c r="AV126" s="79">
        <f t="shared" si="100"/>
        <v>0</v>
      </c>
      <c r="AW126" s="79">
        <f t="shared" si="101"/>
        <v>0</v>
      </c>
      <c r="AX126" s="79">
        <f t="shared" si="102"/>
        <v>0</v>
      </c>
      <c r="AY126" s="80">
        <f t="shared" si="103"/>
        <v>0</v>
      </c>
    </row>
    <row r="127" spans="1:51" hidden="1">
      <c r="A127" s="67" t="str">
        <f ca="1">IF(Input!A47="","",Input!A47)</f>
        <v/>
      </c>
      <c r="B127" s="79">
        <f t="shared" si="54"/>
        <v>0</v>
      </c>
      <c r="C127" s="79">
        <f t="shared" si="55"/>
        <v>0</v>
      </c>
      <c r="D127" s="79">
        <f t="shared" si="56"/>
        <v>0</v>
      </c>
      <c r="E127" s="79">
        <f t="shared" si="57"/>
        <v>0</v>
      </c>
      <c r="F127" s="79">
        <f t="shared" si="58"/>
        <v>0</v>
      </c>
      <c r="G127" s="79">
        <f t="shared" si="59"/>
        <v>0</v>
      </c>
      <c r="H127" s="79">
        <f t="shared" si="60"/>
        <v>0</v>
      </c>
      <c r="I127" s="79">
        <f t="shared" si="61"/>
        <v>0</v>
      </c>
      <c r="J127" s="79">
        <f t="shared" si="62"/>
        <v>0</v>
      </c>
      <c r="K127" s="79">
        <f t="shared" si="63"/>
        <v>0</v>
      </c>
      <c r="L127" s="79">
        <f t="shared" si="64"/>
        <v>0</v>
      </c>
      <c r="M127" s="79">
        <f t="shared" si="65"/>
        <v>0</v>
      </c>
      <c r="N127" s="79">
        <f t="shared" si="66"/>
        <v>0</v>
      </c>
      <c r="O127" s="79">
        <f t="shared" si="67"/>
        <v>0</v>
      </c>
      <c r="P127" s="79">
        <f t="shared" si="68"/>
        <v>0</v>
      </c>
      <c r="Q127" s="79">
        <f t="shared" si="69"/>
        <v>0</v>
      </c>
      <c r="R127" s="79">
        <f t="shared" si="70"/>
        <v>0</v>
      </c>
      <c r="S127" s="79">
        <f t="shared" si="71"/>
        <v>0</v>
      </c>
      <c r="T127" s="79">
        <f t="shared" si="72"/>
        <v>0</v>
      </c>
      <c r="U127" s="79">
        <f t="shared" si="73"/>
        <v>0</v>
      </c>
      <c r="V127" s="79">
        <f t="shared" si="74"/>
        <v>0</v>
      </c>
      <c r="W127" s="79">
        <f t="shared" si="75"/>
        <v>0</v>
      </c>
      <c r="X127" s="79">
        <f t="shared" si="76"/>
        <v>0</v>
      </c>
      <c r="Y127" s="79">
        <f t="shared" si="77"/>
        <v>0</v>
      </c>
      <c r="Z127" s="79">
        <f t="shared" si="78"/>
        <v>0</v>
      </c>
      <c r="AA127" s="79">
        <f t="shared" si="79"/>
        <v>0</v>
      </c>
      <c r="AB127" s="79">
        <f t="shared" si="80"/>
        <v>0</v>
      </c>
      <c r="AC127" s="79">
        <f t="shared" si="81"/>
        <v>0</v>
      </c>
      <c r="AD127" s="79">
        <f t="shared" si="82"/>
        <v>0</v>
      </c>
      <c r="AE127" s="79">
        <f t="shared" si="83"/>
        <v>0</v>
      </c>
      <c r="AF127" s="79">
        <f t="shared" si="84"/>
        <v>0</v>
      </c>
      <c r="AG127" s="79">
        <f t="shared" si="85"/>
        <v>0</v>
      </c>
      <c r="AH127" s="79">
        <f t="shared" si="86"/>
        <v>0</v>
      </c>
      <c r="AI127" s="79">
        <f t="shared" si="87"/>
        <v>0</v>
      </c>
      <c r="AJ127" s="79">
        <f t="shared" si="88"/>
        <v>0</v>
      </c>
      <c r="AK127" s="79">
        <f t="shared" si="89"/>
        <v>0</v>
      </c>
      <c r="AL127" s="79">
        <f t="shared" si="90"/>
        <v>0</v>
      </c>
      <c r="AM127" s="79">
        <f t="shared" si="91"/>
        <v>0</v>
      </c>
      <c r="AN127" s="79">
        <f t="shared" si="92"/>
        <v>0</v>
      </c>
      <c r="AO127" s="79">
        <f t="shared" si="93"/>
        <v>0</v>
      </c>
      <c r="AP127" s="79">
        <f t="shared" si="94"/>
        <v>0</v>
      </c>
      <c r="AQ127" s="79">
        <f t="shared" si="95"/>
        <v>0</v>
      </c>
      <c r="AR127" s="79">
        <f t="shared" si="96"/>
        <v>0</v>
      </c>
      <c r="AS127" s="79">
        <f t="shared" si="97"/>
        <v>0</v>
      </c>
      <c r="AT127" s="79">
        <f t="shared" si="98"/>
        <v>0</v>
      </c>
      <c r="AU127" s="79">
        <f t="shared" si="99"/>
        <v>0</v>
      </c>
      <c r="AV127" s="79">
        <f t="shared" si="100"/>
        <v>0</v>
      </c>
      <c r="AW127" s="79">
        <f t="shared" si="101"/>
        <v>0</v>
      </c>
      <c r="AX127" s="79">
        <f t="shared" si="102"/>
        <v>0</v>
      </c>
      <c r="AY127" s="80">
        <f t="shared" si="103"/>
        <v>0</v>
      </c>
    </row>
    <row r="128" spans="1:51" hidden="1">
      <c r="A128" s="67" t="str">
        <f ca="1">IF(Input!A48="","",Input!A48)</f>
        <v/>
      </c>
      <c r="B128" s="79">
        <f t="shared" si="54"/>
        <v>0</v>
      </c>
      <c r="C128" s="79">
        <f t="shared" si="55"/>
        <v>0</v>
      </c>
      <c r="D128" s="79">
        <f t="shared" si="56"/>
        <v>0</v>
      </c>
      <c r="E128" s="79">
        <f t="shared" si="57"/>
        <v>0</v>
      </c>
      <c r="F128" s="79">
        <f t="shared" si="58"/>
        <v>0</v>
      </c>
      <c r="G128" s="79">
        <f t="shared" si="59"/>
        <v>0</v>
      </c>
      <c r="H128" s="79">
        <f t="shared" si="60"/>
        <v>0</v>
      </c>
      <c r="I128" s="79">
        <f t="shared" si="61"/>
        <v>0</v>
      </c>
      <c r="J128" s="79">
        <f t="shared" si="62"/>
        <v>0</v>
      </c>
      <c r="K128" s="79">
        <f t="shared" si="63"/>
        <v>0</v>
      </c>
      <c r="L128" s="79">
        <f t="shared" si="64"/>
        <v>0</v>
      </c>
      <c r="M128" s="79">
        <f t="shared" si="65"/>
        <v>0</v>
      </c>
      <c r="N128" s="79">
        <f t="shared" si="66"/>
        <v>0</v>
      </c>
      <c r="O128" s="79">
        <f t="shared" si="67"/>
        <v>0</v>
      </c>
      <c r="P128" s="79">
        <f t="shared" si="68"/>
        <v>0</v>
      </c>
      <c r="Q128" s="79">
        <f t="shared" si="69"/>
        <v>0</v>
      </c>
      <c r="R128" s="79">
        <f t="shared" si="70"/>
        <v>0</v>
      </c>
      <c r="S128" s="79">
        <f t="shared" si="71"/>
        <v>0</v>
      </c>
      <c r="T128" s="79">
        <f t="shared" si="72"/>
        <v>0</v>
      </c>
      <c r="U128" s="79">
        <f t="shared" si="73"/>
        <v>0</v>
      </c>
      <c r="V128" s="79">
        <f t="shared" si="74"/>
        <v>0</v>
      </c>
      <c r="W128" s="79">
        <f t="shared" si="75"/>
        <v>0</v>
      </c>
      <c r="X128" s="79">
        <f t="shared" si="76"/>
        <v>0</v>
      </c>
      <c r="Y128" s="79">
        <f t="shared" si="77"/>
        <v>0</v>
      </c>
      <c r="Z128" s="79">
        <f t="shared" si="78"/>
        <v>0</v>
      </c>
      <c r="AA128" s="79">
        <f t="shared" si="79"/>
        <v>0</v>
      </c>
      <c r="AB128" s="79">
        <f t="shared" si="80"/>
        <v>0</v>
      </c>
      <c r="AC128" s="79">
        <f t="shared" si="81"/>
        <v>0</v>
      </c>
      <c r="AD128" s="79">
        <f t="shared" si="82"/>
        <v>0</v>
      </c>
      <c r="AE128" s="79">
        <f t="shared" si="83"/>
        <v>0</v>
      </c>
      <c r="AF128" s="79">
        <f t="shared" si="84"/>
        <v>0</v>
      </c>
      <c r="AG128" s="79">
        <f t="shared" si="85"/>
        <v>0</v>
      </c>
      <c r="AH128" s="79">
        <f t="shared" si="86"/>
        <v>0</v>
      </c>
      <c r="AI128" s="79">
        <f t="shared" si="87"/>
        <v>0</v>
      </c>
      <c r="AJ128" s="79">
        <f t="shared" si="88"/>
        <v>0</v>
      </c>
      <c r="AK128" s="79">
        <f t="shared" si="89"/>
        <v>0</v>
      </c>
      <c r="AL128" s="79">
        <f t="shared" si="90"/>
        <v>0</v>
      </c>
      <c r="AM128" s="79">
        <f t="shared" si="91"/>
        <v>0</v>
      </c>
      <c r="AN128" s="79">
        <f t="shared" si="92"/>
        <v>0</v>
      </c>
      <c r="AO128" s="79">
        <f t="shared" si="93"/>
        <v>0</v>
      </c>
      <c r="AP128" s="79">
        <f t="shared" si="94"/>
        <v>0</v>
      </c>
      <c r="AQ128" s="79">
        <f t="shared" si="95"/>
        <v>0</v>
      </c>
      <c r="AR128" s="79">
        <f t="shared" si="96"/>
        <v>0</v>
      </c>
      <c r="AS128" s="79">
        <f t="shared" si="97"/>
        <v>0</v>
      </c>
      <c r="AT128" s="79">
        <f t="shared" si="98"/>
        <v>0</v>
      </c>
      <c r="AU128" s="79">
        <f t="shared" si="99"/>
        <v>0</v>
      </c>
      <c r="AV128" s="79">
        <f t="shared" si="100"/>
        <v>0</v>
      </c>
      <c r="AW128" s="79">
        <f t="shared" si="101"/>
        <v>0</v>
      </c>
      <c r="AX128" s="79">
        <f t="shared" si="102"/>
        <v>0</v>
      </c>
      <c r="AY128" s="80">
        <f t="shared" si="103"/>
        <v>0</v>
      </c>
    </row>
    <row r="129" spans="1:51" hidden="1">
      <c r="A129" s="67" t="str">
        <f ca="1">IF(Input!A49="","",Input!A49)</f>
        <v/>
      </c>
      <c r="B129" s="79">
        <f t="shared" si="54"/>
        <v>0</v>
      </c>
      <c r="C129" s="79">
        <f t="shared" si="55"/>
        <v>0</v>
      </c>
      <c r="D129" s="79">
        <f t="shared" si="56"/>
        <v>0</v>
      </c>
      <c r="E129" s="79">
        <f t="shared" si="57"/>
        <v>0</v>
      </c>
      <c r="F129" s="79">
        <f t="shared" si="58"/>
        <v>0</v>
      </c>
      <c r="G129" s="79">
        <f t="shared" si="59"/>
        <v>0</v>
      </c>
      <c r="H129" s="79">
        <f t="shared" si="60"/>
        <v>0</v>
      </c>
      <c r="I129" s="79">
        <f t="shared" si="61"/>
        <v>0</v>
      </c>
      <c r="J129" s="79">
        <f t="shared" si="62"/>
        <v>0</v>
      </c>
      <c r="K129" s="79">
        <f t="shared" si="63"/>
        <v>0</v>
      </c>
      <c r="L129" s="79">
        <f t="shared" si="64"/>
        <v>0</v>
      </c>
      <c r="M129" s="79">
        <f t="shared" si="65"/>
        <v>0</v>
      </c>
      <c r="N129" s="79">
        <f t="shared" si="66"/>
        <v>0</v>
      </c>
      <c r="O129" s="79">
        <f t="shared" si="67"/>
        <v>0</v>
      </c>
      <c r="P129" s="79">
        <f t="shared" si="68"/>
        <v>0</v>
      </c>
      <c r="Q129" s="79">
        <f t="shared" si="69"/>
        <v>0</v>
      </c>
      <c r="R129" s="79">
        <f t="shared" si="70"/>
        <v>0</v>
      </c>
      <c r="S129" s="79">
        <f t="shared" si="71"/>
        <v>0</v>
      </c>
      <c r="T129" s="79">
        <f t="shared" si="72"/>
        <v>0</v>
      </c>
      <c r="U129" s="79">
        <f t="shared" si="73"/>
        <v>0</v>
      </c>
      <c r="V129" s="79">
        <f t="shared" si="74"/>
        <v>0</v>
      </c>
      <c r="W129" s="79">
        <f t="shared" si="75"/>
        <v>0</v>
      </c>
      <c r="X129" s="79">
        <f t="shared" si="76"/>
        <v>0</v>
      </c>
      <c r="Y129" s="79">
        <f t="shared" si="77"/>
        <v>0</v>
      </c>
      <c r="Z129" s="79">
        <f t="shared" si="78"/>
        <v>0</v>
      </c>
      <c r="AA129" s="79">
        <f t="shared" si="79"/>
        <v>0</v>
      </c>
      <c r="AB129" s="79">
        <f t="shared" si="80"/>
        <v>0</v>
      </c>
      <c r="AC129" s="79">
        <f t="shared" si="81"/>
        <v>0</v>
      </c>
      <c r="AD129" s="79">
        <f t="shared" si="82"/>
        <v>0</v>
      </c>
      <c r="AE129" s="79">
        <f t="shared" si="83"/>
        <v>0</v>
      </c>
      <c r="AF129" s="79">
        <f t="shared" si="84"/>
        <v>0</v>
      </c>
      <c r="AG129" s="79">
        <f t="shared" si="85"/>
        <v>0</v>
      </c>
      <c r="AH129" s="79">
        <f t="shared" si="86"/>
        <v>0</v>
      </c>
      <c r="AI129" s="79">
        <f t="shared" si="87"/>
        <v>0</v>
      </c>
      <c r="AJ129" s="79">
        <f t="shared" si="88"/>
        <v>0</v>
      </c>
      <c r="AK129" s="79">
        <f t="shared" si="89"/>
        <v>0</v>
      </c>
      <c r="AL129" s="79">
        <f t="shared" si="90"/>
        <v>0</v>
      </c>
      <c r="AM129" s="79">
        <f t="shared" si="91"/>
        <v>0</v>
      </c>
      <c r="AN129" s="79">
        <f t="shared" si="92"/>
        <v>0</v>
      </c>
      <c r="AO129" s="79">
        <f t="shared" si="93"/>
        <v>0</v>
      </c>
      <c r="AP129" s="79">
        <f t="shared" si="94"/>
        <v>0</v>
      </c>
      <c r="AQ129" s="79">
        <f t="shared" si="95"/>
        <v>0</v>
      </c>
      <c r="AR129" s="79">
        <f t="shared" si="96"/>
        <v>0</v>
      </c>
      <c r="AS129" s="79">
        <f t="shared" si="97"/>
        <v>0</v>
      </c>
      <c r="AT129" s="79">
        <f t="shared" si="98"/>
        <v>0</v>
      </c>
      <c r="AU129" s="79">
        <f t="shared" si="99"/>
        <v>0</v>
      </c>
      <c r="AV129" s="79">
        <f t="shared" si="100"/>
        <v>0</v>
      </c>
      <c r="AW129" s="79">
        <f t="shared" si="101"/>
        <v>0</v>
      </c>
      <c r="AX129" s="79">
        <f t="shared" si="102"/>
        <v>0</v>
      </c>
      <c r="AY129" s="80">
        <f t="shared" si="103"/>
        <v>0</v>
      </c>
    </row>
    <row r="130" spans="1:51" hidden="1">
      <c r="A130" s="67" t="str">
        <f ca="1">IF(Input!A50="","",Input!A50)</f>
        <v/>
      </c>
      <c r="B130" s="79">
        <f t="shared" si="54"/>
        <v>0</v>
      </c>
      <c r="C130" s="79">
        <f t="shared" si="55"/>
        <v>0</v>
      </c>
      <c r="D130" s="79">
        <f t="shared" si="56"/>
        <v>0</v>
      </c>
      <c r="E130" s="79">
        <f t="shared" si="57"/>
        <v>0</v>
      </c>
      <c r="F130" s="79">
        <f t="shared" si="58"/>
        <v>0</v>
      </c>
      <c r="G130" s="79">
        <f t="shared" si="59"/>
        <v>0</v>
      </c>
      <c r="H130" s="79">
        <f t="shared" si="60"/>
        <v>0</v>
      </c>
      <c r="I130" s="79">
        <f t="shared" si="61"/>
        <v>0</v>
      </c>
      <c r="J130" s="79">
        <f t="shared" si="62"/>
        <v>0</v>
      </c>
      <c r="K130" s="79">
        <f t="shared" si="63"/>
        <v>0</v>
      </c>
      <c r="L130" s="79">
        <f t="shared" si="64"/>
        <v>0</v>
      </c>
      <c r="M130" s="79">
        <f t="shared" si="65"/>
        <v>0</v>
      </c>
      <c r="N130" s="79">
        <f t="shared" si="66"/>
        <v>0</v>
      </c>
      <c r="O130" s="79">
        <f t="shared" si="67"/>
        <v>0</v>
      </c>
      <c r="P130" s="79">
        <f t="shared" si="68"/>
        <v>0</v>
      </c>
      <c r="Q130" s="79">
        <f t="shared" si="69"/>
        <v>0</v>
      </c>
      <c r="R130" s="79">
        <f t="shared" si="70"/>
        <v>0</v>
      </c>
      <c r="S130" s="79">
        <f t="shared" si="71"/>
        <v>0</v>
      </c>
      <c r="T130" s="79">
        <f t="shared" si="72"/>
        <v>0</v>
      </c>
      <c r="U130" s="79">
        <f t="shared" si="73"/>
        <v>0</v>
      </c>
      <c r="V130" s="79">
        <f t="shared" si="74"/>
        <v>0</v>
      </c>
      <c r="W130" s="79">
        <f t="shared" si="75"/>
        <v>0</v>
      </c>
      <c r="X130" s="79">
        <f t="shared" si="76"/>
        <v>0</v>
      </c>
      <c r="Y130" s="79">
        <f t="shared" si="77"/>
        <v>0</v>
      </c>
      <c r="Z130" s="79">
        <f t="shared" si="78"/>
        <v>0</v>
      </c>
      <c r="AA130" s="79">
        <f t="shared" si="79"/>
        <v>0</v>
      </c>
      <c r="AB130" s="79">
        <f t="shared" si="80"/>
        <v>0</v>
      </c>
      <c r="AC130" s="79">
        <f t="shared" si="81"/>
        <v>0</v>
      </c>
      <c r="AD130" s="79">
        <f t="shared" si="82"/>
        <v>0</v>
      </c>
      <c r="AE130" s="79">
        <f t="shared" si="83"/>
        <v>0</v>
      </c>
      <c r="AF130" s="79">
        <f t="shared" si="84"/>
        <v>0</v>
      </c>
      <c r="AG130" s="79">
        <f t="shared" si="85"/>
        <v>0</v>
      </c>
      <c r="AH130" s="79">
        <f t="shared" si="86"/>
        <v>0</v>
      </c>
      <c r="AI130" s="79">
        <f t="shared" si="87"/>
        <v>0</v>
      </c>
      <c r="AJ130" s="79">
        <f t="shared" si="88"/>
        <v>0</v>
      </c>
      <c r="AK130" s="79">
        <f t="shared" si="89"/>
        <v>0</v>
      </c>
      <c r="AL130" s="79">
        <f t="shared" si="90"/>
        <v>0</v>
      </c>
      <c r="AM130" s="79">
        <f t="shared" si="91"/>
        <v>0</v>
      </c>
      <c r="AN130" s="79">
        <f t="shared" si="92"/>
        <v>0</v>
      </c>
      <c r="AO130" s="79">
        <f t="shared" si="93"/>
        <v>0</v>
      </c>
      <c r="AP130" s="79">
        <f t="shared" si="94"/>
        <v>0</v>
      </c>
      <c r="AQ130" s="79">
        <f t="shared" si="95"/>
        <v>0</v>
      </c>
      <c r="AR130" s="79">
        <f t="shared" si="96"/>
        <v>0</v>
      </c>
      <c r="AS130" s="79">
        <f t="shared" si="97"/>
        <v>0</v>
      </c>
      <c r="AT130" s="79">
        <f t="shared" si="98"/>
        <v>0</v>
      </c>
      <c r="AU130" s="79">
        <f t="shared" si="99"/>
        <v>0</v>
      </c>
      <c r="AV130" s="79">
        <f t="shared" si="100"/>
        <v>0</v>
      </c>
      <c r="AW130" s="79">
        <f t="shared" si="101"/>
        <v>0</v>
      </c>
      <c r="AX130" s="79">
        <f t="shared" si="102"/>
        <v>0</v>
      </c>
      <c r="AY130" s="80">
        <f t="shared" si="103"/>
        <v>0</v>
      </c>
    </row>
    <row r="131" spans="1:51" hidden="1">
      <c r="A131" s="67" t="str">
        <f ca="1">IF(Input!A51="","",Input!A51)</f>
        <v/>
      </c>
      <c r="B131" s="79">
        <f t="shared" si="54"/>
        <v>0</v>
      </c>
      <c r="C131" s="79">
        <f t="shared" si="55"/>
        <v>0</v>
      </c>
      <c r="D131" s="79">
        <f t="shared" si="56"/>
        <v>0</v>
      </c>
      <c r="E131" s="79">
        <f t="shared" si="57"/>
        <v>0</v>
      </c>
      <c r="F131" s="79">
        <f t="shared" si="58"/>
        <v>0</v>
      </c>
      <c r="G131" s="79">
        <f t="shared" si="59"/>
        <v>0</v>
      </c>
      <c r="H131" s="79">
        <f t="shared" si="60"/>
        <v>0</v>
      </c>
      <c r="I131" s="79">
        <f t="shared" si="61"/>
        <v>0</v>
      </c>
      <c r="J131" s="79">
        <f t="shared" si="62"/>
        <v>0</v>
      </c>
      <c r="K131" s="79">
        <f t="shared" si="63"/>
        <v>0</v>
      </c>
      <c r="L131" s="79">
        <f t="shared" si="64"/>
        <v>0</v>
      </c>
      <c r="M131" s="79">
        <f t="shared" si="65"/>
        <v>0</v>
      </c>
      <c r="N131" s="79">
        <f t="shared" si="66"/>
        <v>0</v>
      </c>
      <c r="O131" s="79">
        <f t="shared" si="67"/>
        <v>0</v>
      </c>
      <c r="P131" s="79">
        <f t="shared" si="68"/>
        <v>0</v>
      </c>
      <c r="Q131" s="79">
        <f t="shared" si="69"/>
        <v>0</v>
      </c>
      <c r="R131" s="79">
        <f t="shared" si="70"/>
        <v>0</v>
      </c>
      <c r="S131" s="79">
        <f t="shared" si="71"/>
        <v>0</v>
      </c>
      <c r="T131" s="79">
        <f t="shared" si="72"/>
        <v>0</v>
      </c>
      <c r="U131" s="79">
        <f t="shared" si="73"/>
        <v>0</v>
      </c>
      <c r="V131" s="79">
        <f t="shared" si="74"/>
        <v>0</v>
      </c>
      <c r="W131" s="79">
        <f t="shared" si="75"/>
        <v>0</v>
      </c>
      <c r="X131" s="79">
        <f t="shared" si="76"/>
        <v>0</v>
      </c>
      <c r="Y131" s="79">
        <f t="shared" si="77"/>
        <v>0</v>
      </c>
      <c r="Z131" s="79">
        <f t="shared" si="78"/>
        <v>0</v>
      </c>
      <c r="AA131" s="79">
        <f t="shared" si="79"/>
        <v>0</v>
      </c>
      <c r="AB131" s="79">
        <f t="shared" si="80"/>
        <v>0</v>
      </c>
      <c r="AC131" s="79">
        <f t="shared" si="81"/>
        <v>0</v>
      </c>
      <c r="AD131" s="79">
        <f t="shared" si="82"/>
        <v>0</v>
      </c>
      <c r="AE131" s="79">
        <f t="shared" si="83"/>
        <v>0</v>
      </c>
      <c r="AF131" s="79">
        <f t="shared" si="84"/>
        <v>0</v>
      </c>
      <c r="AG131" s="79">
        <f t="shared" si="85"/>
        <v>0</v>
      </c>
      <c r="AH131" s="79">
        <f t="shared" si="86"/>
        <v>0</v>
      </c>
      <c r="AI131" s="79">
        <f t="shared" si="87"/>
        <v>0</v>
      </c>
      <c r="AJ131" s="79">
        <f t="shared" si="88"/>
        <v>0</v>
      </c>
      <c r="AK131" s="79">
        <f t="shared" si="89"/>
        <v>0</v>
      </c>
      <c r="AL131" s="79">
        <f t="shared" si="90"/>
        <v>0</v>
      </c>
      <c r="AM131" s="79">
        <f t="shared" si="91"/>
        <v>0</v>
      </c>
      <c r="AN131" s="79">
        <f t="shared" si="92"/>
        <v>0</v>
      </c>
      <c r="AO131" s="79">
        <f t="shared" si="93"/>
        <v>0</v>
      </c>
      <c r="AP131" s="79">
        <f t="shared" si="94"/>
        <v>0</v>
      </c>
      <c r="AQ131" s="79">
        <f t="shared" si="95"/>
        <v>0</v>
      </c>
      <c r="AR131" s="79">
        <f t="shared" si="96"/>
        <v>0</v>
      </c>
      <c r="AS131" s="79">
        <f t="shared" si="97"/>
        <v>0</v>
      </c>
      <c r="AT131" s="79">
        <f t="shared" si="98"/>
        <v>0</v>
      </c>
      <c r="AU131" s="79">
        <f t="shared" si="99"/>
        <v>0</v>
      </c>
      <c r="AV131" s="79">
        <f t="shared" si="100"/>
        <v>0</v>
      </c>
      <c r="AW131" s="79">
        <f t="shared" si="101"/>
        <v>0</v>
      </c>
      <c r="AX131" s="79">
        <f t="shared" si="102"/>
        <v>0</v>
      </c>
      <c r="AY131" s="80">
        <f t="shared" si="103"/>
        <v>0</v>
      </c>
    </row>
    <row r="132" spans="1:51" hidden="1">
      <c r="A132" s="67" t="str">
        <f ca="1">IF(Input!A52="","",Input!A52)</f>
        <v/>
      </c>
      <c r="B132" s="79">
        <f t="shared" si="54"/>
        <v>0</v>
      </c>
      <c r="C132" s="79">
        <f t="shared" si="55"/>
        <v>0</v>
      </c>
      <c r="D132" s="79">
        <f t="shared" si="56"/>
        <v>0</v>
      </c>
      <c r="E132" s="79">
        <f t="shared" si="57"/>
        <v>0</v>
      </c>
      <c r="F132" s="79">
        <f t="shared" si="58"/>
        <v>0</v>
      </c>
      <c r="G132" s="79">
        <f t="shared" si="59"/>
        <v>0</v>
      </c>
      <c r="H132" s="79">
        <f t="shared" si="60"/>
        <v>0</v>
      </c>
      <c r="I132" s="79">
        <f t="shared" si="61"/>
        <v>0</v>
      </c>
      <c r="J132" s="79">
        <f t="shared" si="62"/>
        <v>0</v>
      </c>
      <c r="K132" s="79">
        <f t="shared" si="63"/>
        <v>0</v>
      </c>
      <c r="L132" s="79">
        <f t="shared" si="64"/>
        <v>0</v>
      </c>
      <c r="M132" s="79">
        <f t="shared" si="65"/>
        <v>0</v>
      </c>
      <c r="N132" s="79">
        <f t="shared" si="66"/>
        <v>0</v>
      </c>
      <c r="O132" s="79">
        <f t="shared" si="67"/>
        <v>0</v>
      </c>
      <c r="P132" s="79">
        <f t="shared" si="68"/>
        <v>0</v>
      </c>
      <c r="Q132" s="79">
        <f t="shared" si="69"/>
        <v>0</v>
      </c>
      <c r="R132" s="79">
        <f t="shared" si="70"/>
        <v>0</v>
      </c>
      <c r="S132" s="79">
        <f t="shared" si="71"/>
        <v>0</v>
      </c>
      <c r="T132" s="79">
        <f t="shared" si="72"/>
        <v>0</v>
      </c>
      <c r="U132" s="79">
        <f t="shared" si="73"/>
        <v>0</v>
      </c>
      <c r="V132" s="79">
        <f t="shared" si="74"/>
        <v>0</v>
      </c>
      <c r="W132" s="79">
        <f t="shared" si="75"/>
        <v>0</v>
      </c>
      <c r="X132" s="79">
        <f t="shared" si="76"/>
        <v>0</v>
      </c>
      <c r="Y132" s="79">
        <f t="shared" si="77"/>
        <v>0</v>
      </c>
      <c r="Z132" s="79">
        <f t="shared" si="78"/>
        <v>0</v>
      </c>
      <c r="AA132" s="79">
        <f t="shared" si="79"/>
        <v>0</v>
      </c>
      <c r="AB132" s="79">
        <f t="shared" si="80"/>
        <v>0</v>
      </c>
      <c r="AC132" s="79">
        <f t="shared" si="81"/>
        <v>0</v>
      </c>
      <c r="AD132" s="79">
        <f t="shared" si="82"/>
        <v>0</v>
      </c>
      <c r="AE132" s="79">
        <f t="shared" si="83"/>
        <v>0</v>
      </c>
      <c r="AF132" s="79">
        <f t="shared" si="84"/>
        <v>0</v>
      </c>
      <c r="AG132" s="79">
        <f t="shared" si="85"/>
        <v>0</v>
      </c>
      <c r="AH132" s="79">
        <f t="shared" si="86"/>
        <v>0</v>
      </c>
      <c r="AI132" s="79">
        <f t="shared" si="87"/>
        <v>0</v>
      </c>
      <c r="AJ132" s="79">
        <f t="shared" si="88"/>
        <v>0</v>
      </c>
      <c r="AK132" s="79">
        <f t="shared" si="89"/>
        <v>0</v>
      </c>
      <c r="AL132" s="79">
        <f t="shared" si="90"/>
        <v>0</v>
      </c>
      <c r="AM132" s="79">
        <f t="shared" si="91"/>
        <v>0</v>
      </c>
      <c r="AN132" s="79">
        <f t="shared" si="92"/>
        <v>0</v>
      </c>
      <c r="AO132" s="79">
        <f t="shared" si="93"/>
        <v>0</v>
      </c>
      <c r="AP132" s="79">
        <f t="shared" si="94"/>
        <v>0</v>
      </c>
      <c r="AQ132" s="79">
        <f t="shared" si="95"/>
        <v>0</v>
      </c>
      <c r="AR132" s="79">
        <f t="shared" si="96"/>
        <v>0</v>
      </c>
      <c r="AS132" s="79">
        <f t="shared" si="97"/>
        <v>0</v>
      </c>
      <c r="AT132" s="79">
        <f t="shared" si="98"/>
        <v>0</v>
      </c>
      <c r="AU132" s="79">
        <f t="shared" si="99"/>
        <v>0</v>
      </c>
      <c r="AV132" s="79">
        <f t="shared" si="100"/>
        <v>0</v>
      </c>
      <c r="AW132" s="79">
        <f t="shared" si="101"/>
        <v>0</v>
      </c>
      <c r="AX132" s="79">
        <f t="shared" si="102"/>
        <v>0</v>
      </c>
      <c r="AY132" s="80">
        <f t="shared" si="103"/>
        <v>0</v>
      </c>
    </row>
    <row r="133" spans="1:51" hidden="1">
      <c r="A133" s="67" t="str">
        <f ca="1">IF(Input!A53="","",Input!A53)</f>
        <v/>
      </c>
      <c r="B133" s="79">
        <f t="shared" si="54"/>
        <v>0</v>
      </c>
      <c r="C133" s="79">
        <f t="shared" si="55"/>
        <v>0</v>
      </c>
      <c r="D133" s="79">
        <f t="shared" si="56"/>
        <v>0</v>
      </c>
      <c r="E133" s="79">
        <f t="shared" si="57"/>
        <v>0</v>
      </c>
      <c r="F133" s="79">
        <f t="shared" si="58"/>
        <v>0</v>
      </c>
      <c r="G133" s="79">
        <f t="shared" si="59"/>
        <v>0</v>
      </c>
      <c r="H133" s="79">
        <f t="shared" si="60"/>
        <v>0</v>
      </c>
      <c r="I133" s="79">
        <f t="shared" si="61"/>
        <v>0</v>
      </c>
      <c r="J133" s="79">
        <f t="shared" si="62"/>
        <v>0</v>
      </c>
      <c r="K133" s="79">
        <f t="shared" si="63"/>
        <v>0</v>
      </c>
      <c r="L133" s="79">
        <f t="shared" si="64"/>
        <v>0</v>
      </c>
      <c r="M133" s="79">
        <f t="shared" si="65"/>
        <v>0</v>
      </c>
      <c r="N133" s="79">
        <f t="shared" si="66"/>
        <v>0</v>
      </c>
      <c r="O133" s="79">
        <f t="shared" si="67"/>
        <v>0</v>
      </c>
      <c r="P133" s="79">
        <f t="shared" si="68"/>
        <v>0</v>
      </c>
      <c r="Q133" s="79">
        <f t="shared" si="69"/>
        <v>0</v>
      </c>
      <c r="R133" s="79">
        <f t="shared" si="70"/>
        <v>0</v>
      </c>
      <c r="S133" s="79">
        <f t="shared" si="71"/>
        <v>0</v>
      </c>
      <c r="T133" s="79">
        <f t="shared" si="72"/>
        <v>0</v>
      </c>
      <c r="U133" s="79">
        <f t="shared" si="73"/>
        <v>0</v>
      </c>
      <c r="V133" s="79">
        <f t="shared" si="74"/>
        <v>0</v>
      </c>
      <c r="W133" s="79">
        <f t="shared" si="75"/>
        <v>0</v>
      </c>
      <c r="X133" s="79">
        <f t="shared" si="76"/>
        <v>0</v>
      </c>
      <c r="Y133" s="79">
        <f t="shared" si="77"/>
        <v>0</v>
      </c>
      <c r="Z133" s="79">
        <f t="shared" si="78"/>
        <v>0</v>
      </c>
      <c r="AA133" s="79">
        <f t="shared" si="79"/>
        <v>0</v>
      </c>
      <c r="AB133" s="79">
        <f t="shared" si="80"/>
        <v>0</v>
      </c>
      <c r="AC133" s="79">
        <f t="shared" si="81"/>
        <v>0</v>
      </c>
      <c r="AD133" s="79">
        <f t="shared" si="82"/>
        <v>0</v>
      </c>
      <c r="AE133" s="79">
        <f t="shared" si="83"/>
        <v>0</v>
      </c>
      <c r="AF133" s="79">
        <f t="shared" si="84"/>
        <v>0</v>
      </c>
      <c r="AG133" s="79">
        <f t="shared" si="85"/>
        <v>0</v>
      </c>
      <c r="AH133" s="79">
        <f t="shared" si="86"/>
        <v>0</v>
      </c>
      <c r="AI133" s="79">
        <f t="shared" si="87"/>
        <v>0</v>
      </c>
      <c r="AJ133" s="79">
        <f t="shared" si="88"/>
        <v>0</v>
      </c>
      <c r="AK133" s="79">
        <f t="shared" si="89"/>
        <v>0</v>
      </c>
      <c r="AL133" s="79">
        <f t="shared" si="90"/>
        <v>0</v>
      </c>
      <c r="AM133" s="79">
        <f t="shared" si="91"/>
        <v>0</v>
      </c>
      <c r="AN133" s="79">
        <f t="shared" si="92"/>
        <v>0</v>
      </c>
      <c r="AO133" s="79">
        <f t="shared" si="93"/>
        <v>0</v>
      </c>
      <c r="AP133" s="79">
        <f t="shared" si="94"/>
        <v>0</v>
      </c>
      <c r="AQ133" s="79">
        <f t="shared" si="95"/>
        <v>0</v>
      </c>
      <c r="AR133" s="79">
        <f t="shared" si="96"/>
        <v>0</v>
      </c>
      <c r="AS133" s="79">
        <f t="shared" si="97"/>
        <v>0</v>
      </c>
      <c r="AT133" s="79">
        <f t="shared" si="98"/>
        <v>0</v>
      </c>
      <c r="AU133" s="79">
        <f t="shared" si="99"/>
        <v>0</v>
      </c>
      <c r="AV133" s="79">
        <f t="shared" si="100"/>
        <v>0</v>
      </c>
      <c r="AW133" s="79">
        <f t="shared" si="101"/>
        <v>0</v>
      </c>
      <c r="AX133" s="79">
        <f t="shared" si="102"/>
        <v>0</v>
      </c>
      <c r="AY133" s="80">
        <f t="shared" si="103"/>
        <v>0</v>
      </c>
    </row>
    <row r="134" spans="1:51" hidden="1">
      <c r="A134" s="67" t="str">
        <f ca="1">IF(Input!A54="","",Input!A54)</f>
        <v/>
      </c>
      <c r="B134" s="79">
        <f t="shared" si="54"/>
        <v>0</v>
      </c>
      <c r="C134" s="79">
        <f t="shared" si="55"/>
        <v>0</v>
      </c>
      <c r="D134" s="79">
        <f t="shared" si="56"/>
        <v>0</v>
      </c>
      <c r="E134" s="79">
        <f t="shared" si="57"/>
        <v>0</v>
      </c>
      <c r="F134" s="79">
        <f t="shared" si="58"/>
        <v>0</v>
      </c>
      <c r="G134" s="79">
        <f t="shared" si="59"/>
        <v>0</v>
      </c>
      <c r="H134" s="79">
        <f t="shared" si="60"/>
        <v>0</v>
      </c>
      <c r="I134" s="79">
        <f t="shared" si="61"/>
        <v>0</v>
      </c>
      <c r="J134" s="79">
        <f t="shared" si="62"/>
        <v>0</v>
      </c>
      <c r="K134" s="79">
        <f t="shared" si="63"/>
        <v>0</v>
      </c>
      <c r="L134" s="79">
        <f t="shared" si="64"/>
        <v>0</v>
      </c>
      <c r="M134" s="79">
        <f t="shared" si="65"/>
        <v>0</v>
      </c>
      <c r="N134" s="79">
        <f t="shared" si="66"/>
        <v>0</v>
      </c>
      <c r="O134" s="79">
        <f t="shared" si="67"/>
        <v>0</v>
      </c>
      <c r="P134" s="79">
        <f t="shared" si="68"/>
        <v>0</v>
      </c>
      <c r="Q134" s="79">
        <f t="shared" si="69"/>
        <v>0</v>
      </c>
      <c r="R134" s="79">
        <f t="shared" si="70"/>
        <v>0</v>
      </c>
      <c r="S134" s="79">
        <f t="shared" si="71"/>
        <v>0</v>
      </c>
      <c r="T134" s="79">
        <f t="shared" si="72"/>
        <v>0</v>
      </c>
      <c r="U134" s="79">
        <f t="shared" si="73"/>
        <v>0</v>
      </c>
      <c r="V134" s="79">
        <f t="shared" si="74"/>
        <v>0</v>
      </c>
      <c r="W134" s="79">
        <f t="shared" si="75"/>
        <v>0</v>
      </c>
      <c r="X134" s="79">
        <f t="shared" si="76"/>
        <v>0</v>
      </c>
      <c r="Y134" s="79">
        <f t="shared" si="77"/>
        <v>0</v>
      </c>
      <c r="Z134" s="79">
        <f t="shared" si="78"/>
        <v>0</v>
      </c>
      <c r="AA134" s="79">
        <f t="shared" si="79"/>
        <v>0</v>
      </c>
      <c r="AB134" s="79">
        <f t="shared" si="80"/>
        <v>0</v>
      </c>
      <c r="AC134" s="79">
        <f t="shared" si="81"/>
        <v>0</v>
      </c>
      <c r="AD134" s="79">
        <f t="shared" si="82"/>
        <v>0</v>
      </c>
      <c r="AE134" s="79">
        <f t="shared" si="83"/>
        <v>0</v>
      </c>
      <c r="AF134" s="79">
        <f t="shared" si="84"/>
        <v>0</v>
      </c>
      <c r="AG134" s="79">
        <f t="shared" si="85"/>
        <v>0</v>
      </c>
      <c r="AH134" s="79">
        <f t="shared" si="86"/>
        <v>0</v>
      </c>
      <c r="AI134" s="79">
        <f t="shared" si="87"/>
        <v>0</v>
      </c>
      <c r="AJ134" s="79">
        <f t="shared" si="88"/>
        <v>0</v>
      </c>
      <c r="AK134" s="79">
        <f t="shared" si="89"/>
        <v>0</v>
      </c>
      <c r="AL134" s="79">
        <f t="shared" si="90"/>
        <v>0</v>
      </c>
      <c r="AM134" s="79">
        <f t="shared" si="91"/>
        <v>0</v>
      </c>
      <c r="AN134" s="79">
        <f t="shared" si="92"/>
        <v>0</v>
      </c>
      <c r="AO134" s="79">
        <f t="shared" si="93"/>
        <v>0</v>
      </c>
      <c r="AP134" s="79">
        <f t="shared" si="94"/>
        <v>0</v>
      </c>
      <c r="AQ134" s="79">
        <f t="shared" si="95"/>
        <v>0</v>
      </c>
      <c r="AR134" s="79">
        <f t="shared" si="96"/>
        <v>0</v>
      </c>
      <c r="AS134" s="79">
        <f t="shared" si="97"/>
        <v>0</v>
      </c>
      <c r="AT134" s="79">
        <f t="shared" si="98"/>
        <v>0</v>
      </c>
      <c r="AU134" s="79">
        <f t="shared" si="99"/>
        <v>0</v>
      </c>
      <c r="AV134" s="79">
        <f t="shared" si="100"/>
        <v>0</v>
      </c>
      <c r="AW134" s="79">
        <f t="shared" si="101"/>
        <v>0</v>
      </c>
      <c r="AX134" s="79">
        <f t="shared" si="102"/>
        <v>0</v>
      </c>
      <c r="AY134" s="80">
        <f t="shared" si="103"/>
        <v>0</v>
      </c>
    </row>
    <row r="135" spans="1:51" hidden="1">
      <c r="A135" s="67" t="str">
        <f ca="1">IF(Input!A55="","",Input!A55)</f>
        <v/>
      </c>
      <c r="B135" s="79">
        <f t="shared" si="54"/>
        <v>0</v>
      </c>
      <c r="C135" s="79">
        <f t="shared" si="55"/>
        <v>0</v>
      </c>
      <c r="D135" s="79">
        <f t="shared" si="56"/>
        <v>0</v>
      </c>
      <c r="E135" s="79">
        <f t="shared" si="57"/>
        <v>0</v>
      </c>
      <c r="F135" s="79">
        <f t="shared" si="58"/>
        <v>0</v>
      </c>
      <c r="G135" s="79">
        <f t="shared" si="59"/>
        <v>0</v>
      </c>
      <c r="H135" s="79">
        <f t="shared" si="60"/>
        <v>0</v>
      </c>
      <c r="I135" s="79">
        <f t="shared" si="61"/>
        <v>0</v>
      </c>
      <c r="J135" s="79">
        <f t="shared" si="62"/>
        <v>0</v>
      </c>
      <c r="K135" s="79">
        <f t="shared" si="63"/>
        <v>0</v>
      </c>
      <c r="L135" s="79">
        <f t="shared" si="64"/>
        <v>0</v>
      </c>
      <c r="M135" s="79">
        <f t="shared" si="65"/>
        <v>0</v>
      </c>
      <c r="N135" s="79">
        <f t="shared" si="66"/>
        <v>0</v>
      </c>
      <c r="O135" s="79">
        <f t="shared" si="67"/>
        <v>0</v>
      </c>
      <c r="P135" s="79">
        <f t="shared" si="68"/>
        <v>0</v>
      </c>
      <c r="Q135" s="79">
        <f t="shared" si="69"/>
        <v>0</v>
      </c>
      <c r="R135" s="79">
        <f t="shared" si="70"/>
        <v>0</v>
      </c>
      <c r="S135" s="79">
        <f t="shared" si="71"/>
        <v>0</v>
      </c>
      <c r="T135" s="79">
        <f t="shared" si="72"/>
        <v>0</v>
      </c>
      <c r="U135" s="79">
        <f t="shared" si="73"/>
        <v>0</v>
      </c>
      <c r="V135" s="79">
        <f t="shared" si="74"/>
        <v>0</v>
      </c>
      <c r="W135" s="79">
        <f t="shared" si="75"/>
        <v>0</v>
      </c>
      <c r="X135" s="79">
        <f t="shared" si="76"/>
        <v>0</v>
      </c>
      <c r="Y135" s="79">
        <f t="shared" si="77"/>
        <v>0</v>
      </c>
      <c r="Z135" s="79">
        <f t="shared" si="78"/>
        <v>0</v>
      </c>
      <c r="AA135" s="79">
        <f t="shared" si="79"/>
        <v>0</v>
      </c>
      <c r="AB135" s="79">
        <f t="shared" si="80"/>
        <v>0</v>
      </c>
      <c r="AC135" s="79">
        <f t="shared" si="81"/>
        <v>0</v>
      </c>
      <c r="AD135" s="79">
        <f t="shared" si="82"/>
        <v>0</v>
      </c>
      <c r="AE135" s="79">
        <f t="shared" si="83"/>
        <v>0</v>
      </c>
      <c r="AF135" s="79">
        <f t="shared" si="84"/>
        <v>0</v>
      </c>
      <c r="AG135" s="79">
        <f t="shared" si="85"/>
        <v>0</v>
      </c>
      <c r="AH135" s="79">
        <f t="shared" si="86"/>
        <v>0</v>
      </c>
      <c r="AI135" s="79">
        <f t="shared" si="87"/>
        <v>0</v>
      </c>
      <c r="AJ135" s="79">
        <f t="shared" si="88"/>
        <v>0</v>
      </c>
      <c r="AK135" s="79">
        <f t="shared" si="89"/>
        <v>0</v>
      </c>
      <c r="AL135" s="79">
        <f t="shared" si="90"/>
        <v>0</v>
      </c>
      <c r="AM135" s="79">
        <f t="shared" si="91"/>
        <v>0</v>
      </c>
      <c r="AN135" s="79">
        <f t="shared" si="92"/>
        <v>0</v>
      </c>
      <c r="AO135" s="79">
        <f t="shared" si="93"/>
        <v>0</v>
      </c>
      <c r="AP135" s="79">
        <f t="shared" si="94"/>
        <v>0</v>
      </c>
      <c r="AQ135" s="79">
        <f t="shared" si="95"/>
        <v>0</v>
      </c>
      <c r="AR135" s="79">
        <f t="shared" si="96"/>
        <v>0</v>
      </c>
      <c r="AS135" s="79">
        <f t="shared" si="97"/>
        <v>0</v>
      </c>
      <c r="AT135" s="79">
        <f t="shared" si="98"/>
        <v>0</v>
      </c>
      <c r="AU135" s="79">
        <f t="shared" si="99"/>
        <v>0</v>
      </c>
      <c r="AV135" s="79">
        <f t="shared" si="100"/>
        <v>0</v>
      </c>
      <c r="AW135" s="79">
        <f t="shared" si="101"/>
        <v>0</v>
      </c>
      <c r="AX135" s="79">
        <f t="shared" si="102"/>
        <v>0</v>
      </c>
      <c r="AY135" s="80">
        <f t="shared" si="103"/>
        <v>0</v>
      </c>
    </row>
    <row r="136" spans="1:51" hidden="1">
      <c r="A136" s="67" t="str">
        <f ca="1">IF(Input!A56="","",Input!A56)</f>
        <v/>
      </c>
      <c r="B136" s="79">
        <f t="shared" si="54"/>
        <v>0</v>
      </c>
      <c r="C136" s="79">
        <f t="shared" si="55"/>
        <v>0</v>
      </c>
      <c r="D136" s="79">
        <f t="shared" si="56"/>
        <v>0</v>
      </c>
      <c r="E136" s="79">
        <f t="shared" si="57"/>
        <v>0</v>
      </c>
      <c r="F136" s="79">
        <f t="shared" si="58"/>
        <v>0</v>
      </c>
      <c r="G136" s="79">
        <f t="shared" si="59"/>
        <v>0</v>
      </c>
      <c r="H136" s="79">
        <f t="shared" si="60"/>
        <v>0</v>
      </c>
      <c r="I136" s="79">
        <f t="shared" si="61"/>
        <v>0</v>
      </c>
      <c r="J136" s="79">
        <f t="shared" si="62"/>
        <v>0</v>
      </c>
      <c r="K136" s="79">
        <f t="shared" si="63"/>
        <v>0</v>
      </c>
      <c r="L136" s="79">
        <f t="shared" si="64"/>
        <v>0</v>
      </c>
      <c r="M136" s="79">
        <f t="shared" si="65"/>
        <v>0</v>
      </c>
      <c r="N136" s="79">
        <f t="shared" si="66"/>
        <v>0</v>
      </c>
      <c r="O136" s="79">
        <f t="shared" si="67"/>
        <v>0</v>
      </c>
      <c r="P136" s="79">
        <f t="shared" si="68"/>
        <v>0</v>
      </c>
      <c r="Q136" s="79">
        <f t="shared" si="69"/>
        <v>0</v>
      </c>
      <c r="R136" s="79">
        <f t="shared" si="70"/>
        <v>0</v>
      </c>
      <c r="S136" s="79">
        <f t="shared" si="71"/>
        <v>0</v>
      </c>
      <c r="T136" s="79">
        <f t="shared" si="72"/>
        <v>0</v>
      </c>
      <c r="U136" s="79">
        <f t="shared" si="73"/>
        <v>0</v>
      </c>
      <c r="V136" s="79">
        <f t="shared" si="74"/>
        <v>0</v>
      </c>
      <c r="W136" s="79">
        <f t="shared" si="75"/>
        <v>0</v>
      </c>
      <c r="X136" s="79">
        <f t="shared" si="76"/>
        <v>0</v>
      </c>
      <c r="Y136" s="79">
        <f t="shared" si="77"/>
        <v>0</v>
      </c>
      <c r="Z136" s="79">
        <f t="shared" si="78"/>
        <v>0</v>
      </c>
      <c r="AA136" s="79">
        <f t="shared" si="79"/>
        <v>0</v>
      </c>
      <c r="AB136" s="79">
        <f t="shared" si="80"/>
        <v>0</v>
      </c>
      <c r="AC136" s="79">
        <f t="shared" si="81"/>
        <v>0</v>
      </c>
      <c r="AD136" s="79">
        <f t="shared" si="82"/>
        <v>0</v>
      </c>
      <c r="AE136" s="79">
        <f t="shared" si="83"/>
        <v>0</v>
      </c>
      <c r="AF136" s="79">
        <f t="shared" si="84"/>
        <v>0</v>
      </c>
      <c r="AG136" s="79">
        <f t="shared" si="85"/>
        <v>0</v>
      </c>
      <c r="AH136" s="79">
        <f t="shared" si="86"/>
        <v>0</v>
      </c>
      <c r="AI136" s="79">
        <f t="shared" si="87"/>
        <v>0</v>
      </c>
      <c r="AJ136" s="79">
        <f t="shared" si="88"/>
        <v>0</v>
      </c>
      <c r="AK136" s="79">
        <f t="shared" si="89"/>
        <v>0</v>
      </c>
      <c r="AL136" s="79">
        <f t="shared" si="90"/>
        <v>0</v>
      </c>
      <c r="AM136" s="79">
        <f t="shared" si="91"/>
        <v>0</v>
      </c>
      <c r="AN136" s="79">
        <f t="shared" si="92"/>
        <v>0</v>
      </c>
      <c r="AO136" s="79">
        <f t="shared" si="93"/>
        <v>0</v>
      </c>
      <c r="AP136" s="79">
        <f t="shared" si="94"/>
        <v>0</v>
      </c>
      <c r="AQ136" s="79">
        <f t="shared" si="95"/>
        <v>0</v>
      </c>
      <c r="AR136" s="79">
        <f t="shared" si="96"/>
        <v>0</v>
      </c>
      <c r="AS136" s="79">
        <f t="shared" si="97"/>
        <v>0</v>
      </c>
      <c r="AT136" s="79">
        <f t="shared" si="98"/>
        <v>0</v>
      </c>
      <c r="AU136" s="79">
        <f t="shared" si="99"/>
        <v>0</v>
      </c>
      <c r="AV136" s="79">
        <f t="shared" si="100"/>
        <v>0</v>
      </c>
      <c r="AW136" s="79">
        <f t="shared" si="101"/>
        <v>0</v>
      </c>
      <c r="AX136" s="79">
        <f t="shared" si="102"/>
        <v>0</v>
      </c>
      <c r="AY136" s="80">
        <f t="shared" si="103"/>
        <v>0</v>
      </c>
    </row>
    <row r="137" spans="1:51" hidden="1">
      <c r="A137" s="67" t="str">
        <f ca="1">IF(Input!A57="","",Input!A57)</f>
        <v/>
      </c>
      <c r="B137" s="79">
        <f t="shared" si="54"/>
        <v>0</v>
      </c>
      <c r="C137" s="79">
        <f t="shared" si="55"/>
        <v>0</v>
      </c>
      <c r="D137" s="79">
        <f t="shared" si="56"/>
        <v>0</v>
      </c>
      <c r="E137" s="79">
        <f t="shared" si="57"/>
        <v>0</v>
      </c>
      <c r="F137" s="79">
        <f t="shared" si="58"/>
        <v>0</v>
      </c>
      <c r="G137" s="79">
        <f t="shared" si="59"/>
        <v>0</v>
      </c>
      <c r="H137" s="79">
        <f t="shared" si="60"/>
        <v>0</v>
      </c>
      <c r="I137" s="79">
        <f t="shared" si="61"/>
        <v>0</v>
      </c>
      <c r="J137" s="79">
        <f t="shared" si="62"/>
        <v>0</v>
      </c>
      <c r="K137" s="79">
        <f t="shared" si="63"/>
        <v>0</v>
      </c>
      <c r="L137" s="79">
        <f t="shared" si="64"/>
        <v>0</v>
      </c>
      <c r="M137" s="79">
        <f t="shared" si="65"/>
        <v>0</v>
      </c>
      <c r="N137" s="79">
        <f t="shared" si="66"/>
        <v>0</v>
      </c>
      <c r="O137" s="79">
        <f t="shared" si="67"/>
        <v>0</v>
      </c>
      <c r="P137" s="79">
        <f t="shared" si="68"/>
        <v>0</v>
      </c>
      <c r="Q137" s="79">
        <f t="shared" si="69"/>
        <v>0</v>
      </c>
      <c r="R137" s="79">
        <f t="shared" si="70"/>
        <v>0</v>
      </c>
      <c r="S137" s="79">
        <f t="shared" si="71"/>
        <v>0</v>
      </c>
      <c r="T137" s="79">
        <f t="shared" si="72"/>
        <v>0</v>
      </c>
      <c r="U137" s="79">
        <f t="shared" si="73"/>
        <v>0</v>
      </c>
      <c r="V137" s="79">
        <f t="shared" si="74"/>
        <v>0</v>
      </c>
      <c r="W137" s="79">
        <f t="shared" si="75"/>
        <v>0</v>
      </c>
      <c r="X137" s="79">
        <f t="shared" si="76"/>
        <v>0</v>
      </c>
      <c r="Y137" s="79">
        <f t="shared" si="77"/>
        <v>0</v>
      </c>
      <c r="Z137" s="79">
        <f t="shared" si="78"/>
        <v>0</v>
      </c>
      <c r="AA137" s="79">
        <f t="shared" si="79"/>
        <v>0</v>
      </c>
      <c r="AB137" s="79">
        <f t="shared" si="80"/>
        <v>0</v>
      </c>
      <c r="AC137" s="79">
        <f t="shared" si="81"/>
        <v>0</v>
      </c>
      <c r="AD137" s="79">
        <f t="shared" si="82"/>
        <v>0</v>
      </c>
      <c r="AE137" s="79">
        <f t="shared" si="83"/>
        <v>0</v>
      </c>
      <c r="AF137" s="79">
        <f t="shared" si="84"/>
        <v>0</v>
      </c>
      <c r="AG137" s="79">
        <f t="shared" si="85"/>
        <v>0</v>
      </c>
      <c r="AH137" s="79">
        <f t="shared" si="86"/>
        <v>0</v>
      </c>
      <c r="AI137" s="79">
        <f t="shared" si="87"/>
        <v>0</v>
      </c>
      <c r="AJ137" s="79">
        <f t="shared" si="88"/>
        <v>0</v>
      </c>
      <c r="AK137" s="79">
        <f t="shared" si="89"/>
        <v>0</v>
      </c>
      <c r="AL137" s="79">
        <f t="shared" si="90"/>
        <v>0</v>
      </c>
      <c r="AM137" s="79">
        <f t="shared" si="91"/>
        <v>0</v>
      </c>
      <c r="AN137" s="79">
        <f t="shared" si="92"/>
        <v>0</v>
      </c>
      <c r="AO137" s="79">
        <f t="shared" si="93"/>
        <v>0</v>
      </c>
      <c r="AP137" s="79">
        <f t="shared" si="94"/>
        <v>0</v>
      </c>
      <c r="AQ137" s="79">
        <f t="shared" si="95"/>
        <v>0</v>
      </c>
      <c r="AR137" s="79">
        <f t="shared" si="96"/>
        <v>0</v>
      </c>
      <c r="AS137" s="79">
        <f t="shared" si="97"/>
        <v>0</v>
      </c>
      <c r="AT137" s="79">
        <f t="shared" si="98"/>
        <v>0</v>
      </c>
      <c r="AU137" s="79">
        <f t="shared" si="99"/>
        <v>0</v>
      </c>
      <c r="AV137" s="79">
        <f t="shared" si="100"/>
        <v>0</v>
      </c>
      <c r="AW137" s="79">
        <f t="shared" si="101"/>
        <v>0</v>
      </c>
      <c r="AX137" s="79">
        <f t="shared" si="102"/>
        <v>0</v>
      </c>
      <c r="AY137" s="80">
        <f t="shared" si="103"/>
        <v>0</v>
      </c>
    </row>
    <row r="138" spans="1:51" hidden="1">
      <c r="A138" s="67" t="str">
        <f ca="1">IF(Input!A58="","",Input!A58)</f>
        <v/>
      </c>
      <c r="B138" s="79">
        <f t="shared" si="54"/>
        <v>0</v>
      </c>
      <c r="C138" s="79">
        <f t="shared" si="55"/>
        <v>0</v>
      </c>
      <c r="D138" s="79">
        <f t="shared" si="56"/>
        <v>0</v>
      </c>
      <c r="E138" s="79">
        <f t="shared" si="57"/>
        <v>0</v>
      </c>
      <c r="F138" s="79">
        <f t="shared" si="58"/>
        <v>0</v>
      </c>
      <c r="G138" s="79">
        <f t="shared" si="59"/>
        <v>0</v>
      </c>
      <c r="H138" s="79">
        <f t="shared" si="60"/>
        <v>0</v>
      </c>
      <c r="I138" s="79">
        <f t="shared" si="61"/>
        <v>0</v>
      </c>
      <c r="J138" s="79">
        <f t="shared" si="62"/>
        <v>0</v>
      </c>
      <c r="K138" s="79">
        <f t="shared" si="63"/>
        <v>0</v>
      </c>
      <c r="L138" s="79">
        <f t="shared" si="64"/>
        <v>0</v>
      </c>
      <c r="M138" s="79">
        <f t="shared" si="65"/>
        <v>0</v>
      </c>
      <c r="N138" s="79">
        <f t="shared" si="66"/>
        <v>0</v>
      </c>
      <c r="O138" s="79">
        <f t="shared" si="67"/>
        <v>0</v>
      </c>
      <c r="P138" s="79">
        <f t="shared" si="68"/>
        <v>0</v>
      </c>
      <c r="Q138" s="79">
        <f t="shared" si="69"/>
        <v>0</v>
      </c>
      <c r="R138" s="79">
        <f t="shared" si="70"/>
        <v>0</v>
      </c>
      <c r="S138" s="79">
        <f t="shared" si="71"/>
        <v>0</v>
      </c>
      <c r="T138" s="79">
        <f t="shared" si="72"/>
        <v>0</v>
      </c>
      <c r="U138" s="79">
        <f t="shared" si="73"/>
        <v>0</v>
      </c>
      <c r="V138" s="79">
        <f t="shared" si="74"/>
        <v>0</v>
      </c>
      <c r="W138" s="79">
        <f t="shared" si="75"/>
        <v>0</v>
      </c>
      <c r="X138" s="79">
        <f t="shared" si="76"/>
        <v>0</v>
      </c>
      <c r="Y138" s="79">
        <f t="shared" si="77"/>
        <v>0</v>
      </c>
      <c r="Z138" s="79">
        <f t="shared" si="78"/>
        <v>0</v>
      </c>
      <c r="AA138" s="79">
        <f t="shared" si="79"/>
        <v>0</v>
      </c>
      <c r="AB138" s="79">
        <f t="shared" si="80"/>
        <v>0</v>
      </c>
      <c r="AC138" s="79">
        <f t="shared" si="81"/>
        <v>0</v>
      </c>
      <c r="AD138" s="79">
        <f t="shared" si="82"/>
        <v>0</v>
      </c>
      <c r="AE138" s="79">
        <f t="shared" si="83"/>
        <v>0</v>
      </c>
      <c r="AF138" s="79">
        <f t="shared" si="84"/>
        <v>0</v>
      </c>
      <c r="AG138" s="79">
        <f t="shared" si="85"/>
        <v>0</v>
      </c>
      <c r="AH138" s="79">
        <f t="shared" si="86"/>
        <v>0</v>
      </c>
      <c r="AI138" s="79">
        <f t="shared" si="87"/>
        <v>0</v>
      </c>
      <c r="AJ138" s="79">
        <f t="shared" si="88"/>
        <v>0</v>
      </c>
      <c r="AK138" s="79">
        <f t="shared" si="89"/>
        <v>0</v>
      </c>
      <c r="AL138" s="79">
        <f t="shared" si="90"/>
        <v>0</v>
      </c>
      <c r="AM138" s="79">
        <f t="shared" si="91"/>
        <v>0</v>
      </c>
      <c r="AN138" s="79">
        <f t="shared" si="92"/>
        <v>0</v>
      </c>
      <c r="AO138" s="79">
        <f t="shared" si="93"/>
        <v>0</v>
      </c>
      <c r="AP138" s="79">
        <f t="shared" si="94"/>
        <v>0</v>
      </c>
      <c r="AQ138" s="79">
        <f t="shared" si="95"/>
        <v>0</v>
      </c>
      <c r="AR138" s="79">
        <f t="shared" si="96"/>
        <v>0</v>
      </c>
      <c r="AS138" s="79">
        <f t="shared" si="97"/>
        <v>0</v>
      </c>
      <c r="AT138" s="79">
        <f t="shared" si="98"/>
        <v>0</v>
      </c>
      <c r="AU138" s="79">
        <f t="shared" si="99"/>
        <v>0</v>
      </c>
      <c r="AV138" s="79">
        <f t="shared" si="100"/>
        <v>0</v>
      </c>
      <c r="AW138" s="79">
        <f t="shared" si="101"/>
        <v>0</v>
      </c>
      <c r="AX138" s="79">
        <f t="shared" si="102"/>
        <v>0</v>
      </c>
      <c r="AY138" s="80">
        <f t="shared" si="103"/>
        <v>0</v>
      </c>
    </row>
    <row r="139" spans="1:51" hidden="1">
      <c r="A139" s="67" t="str">
        <f ca="1">IF(Input!A59="","",Input!A59)</f>
        <v/>
      </c>
      <c r="B139" s="79">
        <f t="shared" si="54"/>
        <v>0</v>
      </c>
      <c r="C139" s="79">
        <f t="shared" si="55"/>
        <v>0</v>
      </c>
      <c r="D139" s="79">
        <f t="shared" si="56"/>
        <v>0</v>
      </c>
      <c r="E139" s="79">
        <f t="shared" si="57"/>
        <v>0</v>
      </c>
      <c r="F139" s="79">
        <f t="shared" si="58"/>
        <v>0</v>
      </c>
      <c r="G139" s="79">
        <f t="shared" si="59"/>
        <v>0</v>
      </c>
      <c r="H139" s="79">
        <f t="shared" si="60"/>
        <v>0</v>
      </c>
      <c r="I139" s="79">
        <f t="shared" si="61"/>
        <v>0</v>
      </c>
      <c r="J139" s="79">
        <f t="shared" si="62"/>
        <v>0</v>
      </c>
      <c r="K139" s="79">
        <f t="shared" si="63"/>
        <v>0</v>
      </c>
      <c r="L139" s="79">
        <f t="shared" si="64"/>
        <v>0</v>
      </c>
      <c r="M139" s="79">
        <f t="shared" si="65"/>
        <v>0</v>
      </c>
      <c r="N139" s="79">
        <f t="shared" si="66"/>
        <v>0</v>
      </c>
      <c r="O139" s="79">
        <f t="shared" si="67"/>
        <v>0</v>
      </c>
      <c r="P139" s="79">
        <f t="shared" si="68"/>
        <v>0</v>
      </c>
      <c r="Q139" s="79">
        <f t="shared" si="69"/>
        <v>0</v>
      </c>
      <c r="R139" s="79">
        <f t="shared" si="70"/>
        <v>0</v>
      </c>
      <c r="S139" s="79">
        <f t="shared" si="71"/>
        <v>0</v>
      </c>
      <c r="T139" s="79">
        <f t="shared" si="72"/>
        <v>0</v>
      </c>
      <c r="U139" s="79">
        <f t="shared" si="73"/>
        <v>0</v>
      </c>
      <c r="V139" s="79">
        <f t="shared" si="74"/>
        <v>0</v>
      </c>
      <c r="W139" s="79">
        <f t="shared" si="75"/>
        <v>0</v>
      </c>
      <c r="X139" s="79">
        <f t="shared" si="76"/>
        <v>0</v>
      </c>
      <c r="Y139" s="79">
        <f t="shared" si="77"/>
        <v>0</v>
      </c>
      <c r="Z139" s="79">
        <f t="shared" si="78"/>
        <v>0</v>
      </c>
      <c r="AA139" s="79">
        <f t="shared" si="79"/>
        <v>0</v>
      </c>
      <c r="AB139" s="79">
        <f t="shared" si="80"/>
        <v>0</v>
      </c>
      <c r="AC139" s="79">
        <f t="shared" si="81"/>
        <v>0</v>
      </c>
      <c r="AD139" s="79">
        <f t="shared" si="82"/>
        <v>0</v>
      </c>
      <c r="AE139" s="79">
        <f t="shared" si="83"/>
        <v>0</v>
      </c>
      <c r="AF139" s="79">
        <f t="shared" si="84"/>
        <v>0</v>
      </c>
      <c r="AG139" s="79">
        <f t="shared" si="85"/>
        <v>0</v>
      </c>
      <c r="AH139" s="79">
        <f t="shared" si="86"/>
        <v>0</v>
      </c>
      <c r="AI139" s="79">
        <f t="shared" si="87"/>
        <v>0</v>
      </c>
      <c r="AJ139" s="79">
        <f t="shared" si="88"/>
        <v>0</v>
      </c>
      <c r="AK139" s="79">
        <f t="shared" si="89"/>
        <v>0</v>
      </c>
      <c r="AL139" s="79">
        <f t="shared" si="90"/>
        <v>0</v>
      </c>
      <c r="AM139" s="79">
        <f t="shared" si="91"/>
        <v>0</v>
      </c>
      <c r="AN139" s="79">
        <f t="shared" si="92"/>
        <v>0</v>
      </c>
      <c r="AO139" s="79">
        <f t="shared" si="93"/>
        <v>0</v>
      </c>
      <c r="AP139" s="79">
        <f t="shared" si="94"/>
        <v>0</v>
      </c>
      <c r="AQ139" s="79">
        <f t="shared" si="95"/>
        <v>0</v>
      </c>
      <c r="AR139" s="79">
        <f t="shared" si="96"/>
        <v>0</v>
      </c>
      <c r="AS139" s="79">
        <f t="shared" si="97"/>
        <v>0</v>
      </c>
      <c r="AT139" s="79">
        <f t="shared" si="98"/>
        <v>0</v>
      </c>
      <c r="AU139" s="79">
        <f t="shared" si="99"/>
        <v>0</v>
      </c>
      <c r="AV139" s="79">
        <f t="shared" si="100"/>
        <v>0</v>
      </c>
      <c r="AW139" s="79">
        <f t="shared" si="101"/>
        <v>0</v>
      </c>
      <c r="AX139" s="79">
        <f t="shared" si="102"/>
        <v>0</v>
      </c>
      <c r="AY139" s="80">
        <f t="shared" si="103"/>
        <v>0</v>
      </c>
    </row>
    <row r="140" spans="1:51" hidden="1">
      <c r="A140" s="67" t="str">
        <f ca="1">IF(Input!A60="","",Input!A60)</f>
        <v/>
      </c>
      <c r="B140" s="79">
        <f t="shared" si="54"/>
        <v>0</v>
      </c>
      <c r="C140" s="79">
        <f t="shared" si="55"/>
        <v>0</v>
      </c>
      <c r="D140" s="79">
        <f t="shared" si="56"/>
        <v>0</v>
      </c>
      <c r="E140" s="79">
        <f t="shared" si="57"/>
        <v>0</v>
      </c>
      <c r="F140" s="79">
        <f t="shared" si="58"/>
        <v>0</v>
      </c>
      <c r="G140" s="79">
        <f t="shared" si="59"/>
        <v>0</v>
      </c>
      <c r="H140" s="79">
        <f t="shared" si="60"/>
        <v>0</v>
      </c>
      <c r="I140" s="79">
        <f t="shared" si="61"/>
        <v>0</v>
      </c>
      <c r="J140" s="79">
        <f t="shared" si="62"/>
        <v>0</v>
      </c>
      <c r="K140" s="79">
        <f t="shared" si="63"/>
        <v>0</v>
      </c>
      <c r="L140" s="79">
        <f t="shared" si="64"/>
        <v>0</v>
      </c>
      <c r="M140" s="79">
        <f t="shared" si="65"/>
        <v>0</v>
      </c>
      <c r="N140" s="79">
        <f t="shared" si="66"/>
        <v>0</v>
      </c>
      <c r="O140" s="79">
        <f t="shared" si="67"/>
        <v>0</v>
      </c>
      <c r="P140" s="79">
        <f t="shared" si="68"/>
        <v>0</v>
      </c>
      <c r="Q140" s="79">
        <f t="shared" si="69"/>
        <v>0</v>
      </c>
      <c r="R140" s="79">
        <f t="shared" si="70"/>
        <v>0</v>
      </c>
      <c r="S140" s="79">
        <f t="shared" si="71"/>
        <v>0</v>
      </c>
      <c r="T140" s="79">
        <f t="shared" si="72"/>
        <v>0</v>
      </c>
      <c r="U140" s="79">
        <f t="shared" si="73"/>
        <v>0</v>
      </c>
      <c r="V140" s="79">
        <f t="shared" si="74"/>
        <v>0</v>
      </c>
      <c r="W140" s="79">
        <f t="shared" si="75"/>
        <v>0</v>
      </c>
      <c r="X140" s="79">
        <f t="shared" si="76"/>
        <v>0</v>
      </c>
      <c r="Y140" s="79">
        <f t="shared" si="77"/>
        <v>0</v>
      </c>
      <c r="Z140" s="79">
        <f t="shared" si="78"/>
        <v>0</v>
      </c>
      <c r="AA140" s="79">
        <f t="shared" si="79"/>
        <v>0</v>
      </c>
      <c r="AB140" s="79">
        <f t="shared" si="80"/>
        <v>0</v>
      </c>
      <c r="AC140" s="79">
        <f t="shared" si="81"/>
        <v>0</v>
      </c>
      <c r="AD140" s="79">
        <f t="shared" si="82"/>
        <v>0</v>
      </c>
      <c r="AE140" s="79">
        <f t="shared" si="83"/>
        <v>0</v>
      </c>
      <c r="AF140" s="79">
        <f t="shared" si="84"/>
        <v>0</v>
      </c>
      <c r="AG140" s="79">
        <f t="shared" si="85"/>
        <v>0</v>
      </c>
      <c r="AH140" s="79">
        <f t="shared" si="86"/>
        <v>0</v>
      </c>
      <c r="AI140" s="79">
        <f t="shared" si="87"/>
        <v>0</v>
      </c>
      <c r="AJ140" s="79">
        <f t="shared" si="88"/>
        <v>0</v>
      </c>
      <c r="AK140" s="79">
        <f t="shared" si="89"/>
        <v>0</v>
      </c>
      <c r="AL140" s="79">
        <f t="shared" si="90"/>
        <v>0</v>
      </c>
      <c r="AM140" s="79">
        <f t="shared" si="91"/>
        <v>0</v>
      </c>
      <c r="AN140" s="79">
        <f t="shared" si="92"/>
        <v>0</v>
      </c>
      <c r="AO140" s="79">
        <f t="shared" si="93"/>
        <v>0</v>
      </c>
      <c r="AP140" s="79">
        <f t="shared" si="94"/>
        <v>0</v>
      </c>
      <c r="AQ140" s="79">
        <f t="shared" si="95"/>
        <v>0</v>
      </c>
      <c r="AR140" s="79">
        <f t="shared" si="96"/>
        <v>0</v>
      </c>
      <c r="AS140" s="79">
        <f t="shared" si="97"/>
        <v>0</v>
      </c>
      <c r="AT140" s="79">
        <f t="shared" si="98"/>
        <v>0</v>
      </c>
      <c r="AU140" s="79">
        <f t="shared" si="99"/>
        <v>0</v>
      </c>
      <c r="AV140" s="79">
        <f t="shared" si="100"/>
        <v>0</v>
      </c>
      <c r="AW140" s="79">
        <f t="shared" si="101"/>
        <v>0</v>
      </c>
      <c r="AX140" s="79">
        <f t="shared" si="102"/>
        <v>0</v>
      </c>
      <c r="AY140" s="80">
        <f t="shared" si="103"/>
        <v>0</v>
      </c>
    </row>
    <row r="141" spans="1:51" hidden="1">
      <c r="A141" s="67" t="str">
        <f ca="1">IF(Input!A61="","",Input!A61)</f>
        <v/>
      </c>
      <c r="B141" s="79">
        <f t="shared" si="54"/>
        <v>0</v>
      </c>
      <c r="C141" s="79">
        <f t="shared" si="55"/>
        <v>0</v>
      </c>
      <c r="D141" s="79">
        <f t="shared" si="56"/>
        <v>0</v>
      </c>
      <c r="E141" s="79">
        <f t="shared" si="57"/>
        <v>0</v>
      </c>
      <c r="F141" s="79">
        <f t="shared" si="58"/>
        <v>0</v>
      </c>
      <c r="G141" s="79">
        <f t="shared" si="59"/>
        <v>0</v>
      </c>
      <c r="H141" s="79">
        <f t="shared" si="60"/>
        <v>0</v>
      </c>
      <c r="I141" s="79">
        <f t="shared" si="61"/>
        <v>0</v>
      </c>
      <c r="J141" s="79">
        <f t="shared" si="62"/>
        <v>0</v>
      </c>
      <c r="K141" s="79">
        <f t="shared" si="63"/>
        <v>0</v>
      </c>
      <c r="L141" s="79">
        <f t="shared" si="64"/>
        <v>0</v>
      </c>
      <c r="M141" s="79">
        <f t="shared" si="65"/>
        <v>0</v>
      </c>
      <c r="N141" s="79">
        <f t="shared" si="66"/>
        <v>0</v>
      </c>
      <c r="O141" s="79">
        <f t="shared" si="67"/>
        <v>0</v>
      </c>
      <c r="P141" s="79">
        <f t="shared" si="68"/>
        <v>0</v>
      </c>
      <c r="Q141" s="79">
        <f t="shared" si="69"/>
        <v>0</v>
      </c>
      <c r="R141" s="79">
        <f t="shared" si="70"/>
        <v>0</v>
      </c>
      <c r="S141" s="79">
        <f t="shared" si="71"/>
        <v>0</v>
      </c>
      <c r="T141" s="79">
        <f t="shared" si="72"/>
        <v>0</v>
      </c>
      <c r="U141" s="79">
        <f t="shared" si="73"/>
        <v>0</v>
      </c>
      <c r="V141" s="79">
        <f t="shared" si="74"/>
        <v>0</v>
      </c>
      <c r="W141" s="79">
        <f t="shared" si="75"/>
        <v>0</v>
      </c>
      <c r="X141" s="79">
        <f t="shared" si="76"/>
        <v>0</v>
      </c>
      <c r="Y141" s="79">
        <f t="shared" si="77"/>
        <v>0</v>
      </c>
      <c r="Z141" s="79">
        <f t="shared" si="78"/>
        <v>0</v>
      </c>
      <c r="AA141" s="79">
        <f t="shared" si="79"/>
        <v>0</v>
      </c>
      <c r="AB141" s="79">
        <f t="shared" si="80"/>
        <v>0</v>
      </c>
      <c r="AC141" s="79">
        <f t="shared" si="81"/>
        <v>0</v>
      </c>
      <c r="AD141" s="79">
        <f t="shared" si="82"/>
        <v>0</v>
      </c>
      <c r="AE141" s="79">
        <f t="shared" si="83"/>
        <v>0</v>
      </c>
      <c r="AF141" s="79">
        <f t="shared" si="84"/>
        <v>0</v>
      </c>
      <c r="AG141" s="79">
        <f t="shared" si="85"/>
        <v>0</v>
      </c>
      <c r="AH141" s="79">
        <f t="shared" si="86"/>
        <v>0</v>
      </c>
      <c r="AI141" s="79">
        <f t="shared" si="87"/>
        <v>0</v>
      </c>
      <c r="AJ141" s="79">
        <f t="shared" si="88"/>
        <v>0</v>
      </c>
      <c r="AK141" s="79">
        <f t="shared" si="89"/>
        <v>0</v>
      </c>
      <c r="AL141" s="79">
        <f t="shared" si="90"/>
        <v>0</v>
      </c>
      <c r="AM141" s="79">
        <f t="shared" si="91"/>
        <v>0</v>
      </c>
      <c r="AN141" s="79">
        <f t="shared" si="92"/>
        <v>0</v>
      </c>
      <c r="AO141" s="79">
        <f t="shared" si="93"/>
        <v>0</v>
      </c>
      <c r="AP141" s="79">
        <f t="shared" si="94"/>
        <v>0</v>
      </c>
      <c r="AQ141" s="79">
        <f t="shared" si="95"/>
        <v>0</v>
      </c>
      <c r="AR141" s="79">
        <f t="shared" si="96"/>
        <v>0</v>
      </c>
      <c r="AS141" s="79">
        <f t="shared" si="97"/>
        <v>0</v>
      </c>
      <c r="AT141" s="79">
        <f t="shared" si="98"/>
        <v>0</v>
      </c>
      <c r="AU141" s="79">
        <f t="shared" si="99"/>
        <v>0</v>
      </c>
      <c r="AV141" s="79">
        <f t="shared" si="100"/>
        <v>0</v>
      </c>
      <c r="AW141" s="79">
        <f t="shared" si="101"/>
        <v>0</v>
      </c>
      <c r="AX141" s="79">
        <f t="shared" si="102"/>
        <v>0</v>
      </c>
      <c r="AY141" s="80">
        <f t="shared" si="103"/>
        <v>0</v>
      </c>
    </row>
    <row r="142" spans="1:51" hidden="1">
      <c r="A142" s="67" t="str">
        <f ca="1">IF(Input!A62="","",Input!A62)</f>
        <v/>
      </c>
      <c r="B142" s="79">
        <f t="shared" si="54"/>
        <v>0</v>
      </c>
      <c r="C142" s="79">
        <f t="shared" si="55"/>
        <v>0</v>
      </c>
      <c r="D142" s="79">
        <f t="shared" si="56"/>
        <v>0</v>
      </c>
      <c r="E142" s="79">
        <f t="shared" si="57"/>
        <v>0</v>
      </c>
      <c r="F142" s="79">
        <f t="shared" si="58"/>
        <v>0</v>
      </c>
      <c r="G142" s="79">
        <f t="shared" si="59"/>
        <v>0</v>
      </c>
      <c r="H142" s="79">
        <f t="shared" si="60"/>
        <v>0</v>
      </c>
      <c r="I142" s="79">
        <f t="shared" si="61"/>
        <v>0</v>
      </c>
      <c r="J142" s="79">
        <f t="shared" si="62"/>
        <v>0</v>
      </c>
      <c r="K142" s="79">
        <f t="shared" si="63"/>
        <v>0</v>
      </c>
      <c r="L142" s="79">
        <f t="shared" si="64"/>
        <v>0</v>
      </c>
      <c r="M142" s="79">
        <f t="shared" si="65"/>
        <v>0</v>
      </c>
      <c r="N142" s="79">
        <f t="shared" si="66"/>
        <v>0</v>
      </c>
      <c r="O142" s="79">
        <f t="shared" si="67"/>
        <v>0</v>
      </c>
      <c r="P142" s="79">
        <f t="shared" si="68"/>
        <v>0</v>
      </c>
      <c r="Q142" s="79">
        <f t="shared" si="69"/>
        <v>0</v>
      </c>
      <c r="R142" s="79">
        <f t="shared" si="70"/>
        <v>0</v>
      </c>
      <c r="S142" s="79">
        <f t="shared" si="71"/>
        <v>0</v>
      </c>
      <c r="T142" s="79">
        <f t="shared" si="72"/>
        <v>0</v>
      </c>
      <c r="U142" s="79">
        <f t="shared" si="73"/>
        <v>0</v>
      </c>
      <c r="V142" s="79">
        <f t="shared" si="74"/>
        <v>0</v>
      </c>
      <c r="W142" s="79">
        <f t="shared" si="75"/>
        <v>0</v>
      </c>
      <c r="X142" s="79">
        <f t="shared" si="76"/>
        <v>0</v>
      </c>
      <c r="Y142" s="79">
        <f t="shared" si="77"/>
        <v>0</v>
      </c>
      <c r="Z142" s="79">
        <f t="shared" si="78"/>
        <v>0</v>
      </c>
      <c r="AA142" s="79">
        <f t="shared" si="79"/>
        <v>0</v>
      </c>
      <c r="AB142" s="79">
        <f t="shared" si="80"/>
        <v>0</v>
      </c>
      <c r="AC142" s="79">
        <f t="shared" si="81"/>
        <v>0</v>
      </c>
      <c r="AD142" s="79">
        <f t="shared" si="82"/>
        <v>0</v>
      </c>
      <c r="AE142" s="79">
        <f t="shared" si="83"/>
        <v>0</v>
      </c>
      <c r="AF142" s="79">
        <f t="shared" si="84"/>
        <v>0</v>
      </c>
      <c r="AG142" s="79">
        <f t="shared" si="85"/>
        <v>0</v>
      </c>
      <c r="AH142" s="79">
        <f t="shared" si="86"/>
        <v>0</v>
      </c>
      <c r="AI142" s="79">
        <f t="shared" si="87"/>
        <v>0</v>
      </c>
      <c r="AJ142" s="79">
        <f t="shared" si="88"/>
        <v>0</v>
      </c>
      <c r="AK142" s="79">
        <f t="shared" si="89"/>
        <v>0</v>
      </c>
      <c r="AL142" s="79">
        <f t="shared" si="90"/>
        <v>0</v>
      </c>
      <c r="AM142" s="79">
        <f t="shared" si="91"/>
        <v>0</v>
      </c>
      <c r="AN142" s="79">
        <f t="shared" si="92"/>
        <v>0</v>
      </c>
      <c r="AO142" s="79">
        <f t="shared" si="93"/>
        <v>0</v>
      </c>
      <c r="AP142" s="79">
        <f t="shared" si="94"/>
        <v>0</v>
      </c>
      <c r="AQ142" s="79">
        <f t="shared" si="95"/>
        <v>0</v>
      </c>
      <c r="AR142" s="79">
        <f t="shared" si="96"/>
        <v>0</v>
      </c>
      <c r="AS142" s="79">
        <f t="shared" si="97"/>
        <v>0</v>
      </c>
      <c r="AT142" s="79">
        <f t="shared" si="98"/>
        <v>0</v>
      </c>
      <c r="AU142" s="79">
        <f t="shared" si="99"/>
        <v>0</v>
      </c>
      <c r="AV142" s="79">
        <f t="shared" si="100"/>
        <v>0</v>
      </c>
      <c r="AW142" s="79">
        <f t="shared" si="101"/>
        <v>0</v>
      </c>
      <c r="AX142" s="79">
        <f t="shared" si="102"/>
        <v>0</v>
      </c>
      <c r="AY142" s="80">
        <f t="shared" si="103"/>
        <v>0</v>
      </c>
    </row>
    <row r="143" spans="1:51" hidden="1">
      <c r="A143" s="67" t="str">
        <f ca="1">IF(Input!A63="","",Input!A63)</f>
        <v/>
      </c>
      <c r="B143" s="79">
        <f t="shared" si="54"/>
        <v>0</v>
      </c>
      <c r="C143" s="79">
        <f t="shared" si="55"/>
        <v>0</v>
      </c>
      <c r="D143" s="79">
        <f t="shared" si="56"/>
        <v>0</v>
      </c>
      <c r="E143" s="79">
        <f t="shared" si="57"/>
        <v>0</v>
      </c>
      <c r="F143" s="79">
        <f t="shared" si="58"/>
        <v>0</v>
      </c>
      <c r="G143" s="79">
        <f t="shared" si="59"/>
        <v>0</v>
      </c>
      <c r="H143" s="79">
        <f t="shared" si="60"/>
        <v>0</v>
      </c>
      <c r="I143" s="79">
        <f t="shared" si="61"/>
        <v>0</v>
      </c>
      <c r="J143" s="79">
        <f t="shared" si="62"/>
        <v>0</v>
      </c>
      <c r="K143" s="79">
        <f t="shared" si="63"/>
        <v>0</v>
      </c>
      <c r="L143" s="79">
        <f t="shared" si="64"/>
        <v>0</v>
      </c>
      <c r="M143" s="79">
        <f t="shared" si="65"/>
        <v>0</v>
      </c>
      <c r="N143" s="79">
        <f t="shared" si="66"/>
        <v>0</v>
      </c>
      <c r="O143" s="79">
        <f t="shared" si="67"/>
        <v>0</v>
      </c>
      <c r="P143" s="79">
        <f t="shared" si="68"/>
        <v>0</v>
      </c>
      <c r="Q143" s="79">
        <f t="shared" si="69"/>
        <v>0</v>
      </c>
      <c r="R143" s="79">
        <f t="shared" si="70"/>
        <v>0</v>
      </c>
      <c r="S143" s="79">
        <f t="shared" si="71"/>
        <v>0</v>
      </c>
      <c r="T143" s="79">
        <f t="shared" si="72"/>
        <v>0</v>
      </c>
      <c r="U143" s="79">
        <f t="shared" si="73"/>
        <v>0</v>
      </c>
      <c r="V143" s="79">
        <f t="shared" si="74"/>
        <v>0</v>
      </c>
      <c r="W143" s="79">
        <f t="shared" si="75"/>
        <v>0</v>
      </c>
      <c r="X143" s="79">
        <f t="shared" si="76"/>
        <v>0</v>
      </c>
      <c r="Y143" s="79">
        <f t="shared" si="77"/>
        <v>0</v>
      </c>
      <c r="Z143" s="79">
        <f t="shared" si="78"/>
        <v>0</v>
      </c>
      <c r="AA143" s="79">
        <f t="shared" si="79"/>
        <v>0</v>
      </c>
      <c r="AB143" s="79">
        <f t="shared" si="80"/>
        <v>0</v>
      </c>
      <c r="AC143" s="79">
        <f t="shared" si="81"/>
        <v>0</v>
      </c>
      <c r="AD143" s="79">
        <f t="shared" si="82"/>
        <v>0</v>
      </c>
      <c r="AE143" s="79">
        <f t="shared" si="83"/>
        <v>0</v>
      </c>
      <c r="AF143" s="79">
        <f t="shared" si="84"/>
        <v>0</v>
      </c>
      <c r="AG143" s="79">
        <f t="shared" si="85"/>
        <v>0</v>
      </c>
      <c r="AH143" s="79">
        <f t="shared" si="86"/>
        <v>0</v>
      </c>
      <c r="AI143" s="79">
        <f t="shared" si="87"/>
        <v>0</v>
      </c>
      <c r="AJ143" s="79">
        <f t="shared" si="88"/>
        <v>0</v>
      </c>
      <c r="AK143" s="79">
        <f t="shared" si="89"/>
        <v>0</v>
      </c>
      <c r="AL143" s="79">
        <f t="shared" si="90"/>
        <v>0</v>
      </c>
      <c r="AM143" s="79">
        <f t="shared" si="91"/>
        <v>0</v>
      </c>
      <c r="AN143" s="79">
        <f t="shared" si="92"/>
        <v>0</v>
      </c>
      <c r="AO143" s="79">
        <f t="shared" si="93"/>
        <v>0</v>
      </c>
      <c r="AP143" s="79">
        <f t="shared" si="94"/>
        <v>0</v>
      </c>
      <c r="AQ143" s="79">
        <f t="shared" si="95"/>
        <v>0</v>
      </c>
      <c r="AR143" s="79">
        <f t="shared" si="96"/>
        <v>0</v>
      </c>
      <c r="AS143" s="79">
        <f t="shared" si="97"/>
        <v>0</v>
      </c>
      <c r="AT143" s="79">
        <f t="shared" si="98"/>
        <v>0</v>
      </c>
      <c r="AU143" s="79">
        <f t="shared" si="99"/>
        <v>0</v>
      </c>
      <c r="AV143" s="79">
        <f t="shared" si="100"/>
        <v>0</v>
      </c>
      <c r="AW143" s="79">
        <f t="shared" si="101"/>
        <v>0</v>
      </c>
      <c r="AX143" s="79">
        <f t="shared" si="102"/>
        <v>0</v>
      </c>
      <c r="AY143" s="80">
        <f t="shared" si="103"/>
        <v>0</v>
      </c>
    </row>
    <row r="144" spans="1:51" hidden="1">
      <c r="A144" s="67" t="str">
        <f ca="1">IF(Input!A64="","",Input!A64)</f>
        <v/>
      </c>
      <c r="B144" s="79">
        <f t="shared" si="54"/>
        <v>0</v>
      </c>
      <c r="C144" s="79">
        <f t="shared" si="55"/>
        <v>0</v>
      </c>
      <c r="D144" s="79">
        <f t="shared" si="56"/>
        <v>0</v>
      </c>
      <c r="E144" s="79">
        <f t="shared" si="57"/>
        <v>0</v>
      </c>
      <c r="F144" s="79">
        <f t="shared" si="58"/>
        <v>0</v>
      </c>
      <c r="G144" s="79">
        <f t="shared" si="59"/>
        <v>0</v>
      </c>
      <c r="H144" s="79">
        <f t="shared" si="60"/>
        <v>0</v>
      </c>
      <c r="I144" s="79">
        <f t="shared" si="61"/>
        <v>0</v>
      </c>
      <c r="J144" s="79">
        <f t="shared" si="62"/>
        <v>0</v>
      </c>
      <c r="K144" s="79">
        <f t="shared" si="63"/>
        <v>0</v>
      </c>
      <c r="L144" s="79">
        <f t="shared" si="64"/>
        <v>0</v>
      </c>
      <c r="M144" s="79">
        <f t="shared" si="65"/>
        <v>0</v>
      </c>
      <c r="N144" s="79">
        <f t="shared" si="66"/>
        <v>0</v>
      </c>
      <c r="O144" s="79">
        <f t="shared" si="67"/>
        <v>0</v>
      </c>
      <c r="P144" s="79">
        <f t="shared" si="68"/>
        <v>0</v>
      </c>
      <c r="Q144" s="79">
        <f t="shared" si="69"/>
        <v>0</v>
      </c>
      <c r="R144" s="79">
        <f t="shared" si="70"/>
        <v>0</v>
      </c>
      <c r="S144" s="79">
        <f t="shared" si="71"/>
        <v>0</v>
      </c>
      <c r="T144" s="79">
        <f t="shared" si="72"/>
        <v>0</v>
      </c>
      <c r="U144" s="79">
        <f t="shared" si="73"/>
        <v>0</v>
      </c>
      <c r="V144" s="79">
        <f t="shared" si="74"/>
        <v>0</v>
      </c>
      <c r="W144" s="79">
        <f t="shared" si="75"/>
        <v>0</v>
      </c>
      <c r="X144" s="79">
        <f t="shared" si="76"/>
        <v>0</v>
      </c>
      <c r="Y144" s="79">
        <f t="shared" si="77"/>
        <v>0</v>
      </c>
      <c r="Z144" s="79">
        <f t="shared" si="78"/>
        <v>0</v>
      </c>
      <c r="AA144" s="79">
        <f t="shared" si="79"/>
        <v>0</v>
      </c>
      <c r="AB144" s="79">
        <f t="shared" si="80"/>
        <v>0</v>
      </c>
      <c r="AC144" s="79">
        <f t="shared" si="81"/>
        <v>0</v>
      </c>
      <c r="AD144" s="79">
        <f t="shared" si="82"/>
        <v>0</v>
      </c>
      <c r="AE144" s="79">
        <f t="shared" si="83"/>
        <v>0</v>
      </c>
      <c r="AF144" s="79">
        <f t="shared" si="84"/>
        <v>0</v>
      </c>
      <c r="AG144" s="79">
        <f t="shared" si="85"/>
        <v>0</v>
      </c>
      <c r="AH144" s="79">
        <f t="shared" si="86"/>
        <v>0</v>
      </c>
      <c r="AI144" s="79">
        <f t="shared" si="87"/>
        <v>0</v>
      </c>
      <c r="AJ144" s="79">
        <f t="shared" si="88"/>
        <v>0</v>
      </c>
      <c r="AK144" s="79">
        <f t="shared" si="89"/>
        <v>0</v>
      </c>
      <c r="AL144" s="79">
        <f t="shared" si="90"/>
        <v>0</v>
      </c>
      <c r="AM144" s="79">
        <f t="shared" si="91"/>
        <v>0</v>
      </c>
      <c r="AN144" s="79">
        <f t="shared" si="92"/>
        <v>0</v>
      </c>
      <c r="AO144" s="79">
        <f t="shared" si="93"/>
        <v>0</v>
      </c>
      <c r="AP144" s="79">
        <f t="shared" si="94"/>
        <v>0</v>
      </c>
      <c r="AQ144" s="79">
        <f t="shared" si="95"/>
        <v>0</v>
      </c>
      <c r="AR144" s="79">
        <f t="shared" si="96"/>
        <v>0</v>
      </c>
      <c r="AS144" s="79">
        <f t="shared" si="97"/>
        <v>0</v>
      </c>
      <c r="AT144" s="79">
        <f t="shared" si="98"/>
        <v>0</v>
      </c>
      <c r="AU144" s="79">
        <f t="shared" si="99"/>
        <v>0</v>
      </c>
      <c r="AV144" s="79">
        <f t="shared" si="100"/>
        <v>0</v>
      </c>
      <c r="AW144" s="79">
        <f t="shared" si="101"/>
        <v>0</v>
      </c>
      <c r="AX144" s="79">
        <f t="shared" si="102"/>
        <v>0</v>
      </c>
      <c r="AY144" s="80">
        <f t="shared" si="103"/>
        <v>0</v>
      </c>
    </row>
    <row r="145" spans="1:54" hidden="1">
      <c r="A145" s="67" t="str">
        <f ca="1">IF(Input!A65="","",Input!A65)</f>
        <v/>
      </c>
      <c r="B145" s="79">
        <f t="shared" si="54"/>
        <v>0</v>
      </c>
      <c r="C145" s="79">
        <f t="shared" si="55"/>
        <v>0</v>
      </c>
      <c r="D145" s="79">
        <f t="shared" si="56"/>
        <v>0</v>
      </c>
      <c r="E145" s="79">
        <f t="shared" si="57"/>
        <v>0</v>
      </c>
      <c r="F145" s="79">
        <f t="shared" si="58"/>
        <v>0</v>
      </c>
      <c r="G145" s="79">
        <f t="shared" si="59"/>
        <v>0</v>
      </c>
      <c r="H145" s="79">
        <f t="shared" si="60"/>
        <v>0</v>
      </c>
      <c r="I145" s="79">
        <f t="shared" si="61"/>
        <v>0</v>
      </c>
      <c r="J145" s="79">
        <f t="shared" si="62"/>
        <v>0</v>
      </c>
      <c r="K145" s="79">
        <f t="shared" si="63"/>
        <v>0</v>
      </c>
      <c r="L145" s="79">
        <f t="shared" si="64"/>
        <v>0</v>
      </c>
      <c r="M145" s="79">
        <f t="shared" si="65"/>
        <v>0</v>
      </c>
      <c r="N145" s="79">
        <f t="shared" si="66"/>
        <v>0</v>
      </c>
      <c r="O145" s="79">
        <f t="shared" si="67"/>
        <v>0</v>
      </c>
      <c r="P145" s="79">
        <f t="shared" si="68"/>
        <v>0</v>
      </c>
      <c r="Q145" s="79">
        <f t="shared" si="69"/>
        <v>0</v>
      </c>
      <c r="R145" s="79">
        <f t="shared" si="70"/>
        <v>0</v>
      </c>
      <c r="S145" s="79">
        <f t="shared" si="71"/>
        <v>0</v>
      </c>
      <c r="T145" s="79">
        <f t="shared" si="72"/>
        <v>0</v>
      </c>
      <c r="U145" s="79">
        <f t="shared" si="73"/>
        <v>0</v>
      </c>
      <c r="V145" s="79">
        <f t="shared" si="74"/>
        <v>0</v>
      </c>
      <c r="W145" s="79">
        <f t="shared" si="75"/>
        <v>0</v>
      </c>
      <c r="X145" s="79">
        <f t="shared" si="76"/>
        <v>0</v>
      </c>
      <c r="Y145" s="79">
        <f t="shared" si="77"/>
        <v>0</v>
      </c>
      <c r="Z145" s="79">
        <f t="shared" si="78"/>
        <v>0</v>
      </c>
      <c r="AA145" s="79">
        <f t="shared" si="79"/>
        <v>0</v>
      </c>
      <c r="AB145" s="79">
        <f t="shared" si="80"/>
        <v>0</v>
      </c>
      <c r="AC145" s="79">
        <f t="shared" si="81"/>
        <v>0</v>
      </c>
      <c r="AD145" s="79">
        <f t="shared" si="82"/>
        <v>0</v>
      </c>
      <c r="AE145" s="79">
        <f t="shared" si="83"/>
        <v>0</v>
      </c>
      <c r="AF145" s="79">
        <f t="shared" si="84"/>
        <v>0</v>
      </c>
      <c r="AG145" s="79">
        <f t="shared" si="85"/>
        <v>0</v>
      </c>
      <c r="AH145" s="79">
        <f t="shared" si="86"/>
        <v>0</v>
      </c>
      <c r="AI145" s="79">
        <f t="shared" si="87"/>
        <v>0</v>
      </c>
      <c r="AJ145" s="79">
        <f t="shared" si="88"/>
        <v>0</v>
      </c>
      <c r="AK145" s="79">
        <f t="shared" si="89"/>
        <v>0</v>
      </c>
      <c r="AL145" s="79">
        <f t="shared" si="90"/>
        <v>0</v>
      </c>
      <c r="AM145" s="79">
        <f t="shared" si="91"/>
        <v>0</v>
      </c>
      <c r="AN145" s="79">
        <f t="shared" si="92"/>
        <v>0</v>
      </c>
      <c r="AO145" s="79">
        <f t="shared" si="93"/>
        <v>0</v>
      </c>
      <c r="AP145" s="79">
        <f t="shared" si="94"/>
        <v>0</v>
      </c>
      <c r="AQ145" s="79">
        <f t="shared" si="95"/>
        <v>0</v>
      </c>
      <c r="AR145" s="79">
        <f t="shared" si="96"/>
        <v>0</v>
      </c>
      <c r="AS145" s="79">
        <f t="shared" si="97"/>
        <v>0</v>
      </c>
      <c r="AT145" s="79">
        <f t="shared" si="98"/>
        <v>0</v>
      </c>
      <c r="AU145" s="79">
        <f t="shared" si="99"/>
        <v>0</v>
      </c>
      <c r="AV145" s="79">
        <f t="shared" si="100"/>
        <v>0</v>
      </c>
      <c r="AW145" s="79">
        <f t="shared" si="101"/>
        <v>0</v>
      </c>
      <c r="AX145" s="79">
        <f t="shared" si="102"/>
        <v>0</v>
      </c>
      <c r="AY145" s="80">
        <f t="shared" si="103"/>
        <v>0</v>
      </c>
    </row>
    <row r="146" spans="1:54" hidden="1">
      <c r="A146" s="67" t="str">
        <f ca="1">IF(Input!A66="","",Input!A66)</f>
        <v/>
      </c>
      <c r="B146" s="79">
        <f t="shared" si="54"/>
        <v>0</v>
      </c>
      <c r="C146" s="79">
        <f t="shared" si="55"/>
        <v>0</v>
      </c>
      <c r="D146" s="79">
        <f t="shared" si="56"/>
        <v>0</v>
      </c>
      <c r="E146" s="79">
        <f t="shared" si="57"/>
        <v>0</v>
      </c>
      <c r="F146" s="79">
        <f t="shared" si="58"/>
        <v>0</v>
      </c>
      <c r="G146" s="79">
        <f t="shared" si="59"/>
        <v>0</v>
      </c>
      <c r="H146" s="79">
        <f t="shared" si="60"/>
        <v>0</v>
      </c>
      <c r="I146" s="79">
        <f t="shared" si="61"/>
        <v>0</v>
      </c>
      <c r="J146" s="79">
        <f t="shared" si="62"/>
        <v>0</v>
      </c>
      <c r="K146" s="79">
        <f t="shared" si="63"/>
        <v>0</v>
      </c>
      <c r="L146" s="79">
        <f t="shared" si="64"/>
        <v>0</v>
      </c>
      <c r="M146" s="79">
        <f t="shared" si="65"/>
        <v>0</v>
      </c>
      <c r="N146" s="79">
        <f t="shared" si="66"/>
        <v>0</v>
      </c>
      <c r="O146" s="79">
        <f t="shared" si="67"/>
        <v>0</v>
      </c>
      <c r="P146" s="79">
        <f t="shared" si="68"/>
        <v>0</v>
      </c>
      <c r="Q146" s="79">
        <f t="shared" si="69"/>
        <v>0</v>
      </c>
      <c r="R146" s="79">
        <f t="shared" si="70"/>
        <v>0</v>
      </c>
      <c r="S146" s="79">
        <f t="shared" si="71"/>
        <v>0</v>
      </c>
      <c r="T146" s="79">
        <f t="shared" si="72"/>
        <v>0</v>
      </c>
      <c r="U146" s="79">
        <f t="shared" si="73"/>
        <v>0</v>
      </c>
      <c r="V146" s="79">
        <f t="shared" si="74"/>
        <v>0</v>
      </c>
      <c r="W146" s="79">
        <f t="shared" si="75"/>
        <v>0</v>
      </c>
      <c r="X146" s="79">
        <f t="shared" si="76"/>
        <v>0</v>
      </c>
      <c r="Y146" s="79">
        <f t="shared" si="77"/>
        <v>0</v>
      </c>
      <c r="Z146" s="79">
        <f t="shared" si="78"/>
        <v>0</v>
      </c>
      <c r="AA146" s="79">
        <f t="shared" si="79"/>
        <v>0</v>
      </c>
      <c r="AB146" s="79">
        <f t="shared" si="80"/>
        <v>0</v>
      </c>
      <c r="AC146" s="79">
        <f t="shared" si="81"/>
        <v>0</v>
      </c>
      <c r="AD146" s="79">
        <f t="shared" si="82"/>
        <v>0</v>
      </c>
      <c r="AE146" s="79">
        <f t="shared" si="83"/>
        <v>0</v>
      </c>
      <c r="AF146" s="79">
        <f t="shared" si="84"/>
        <v>0</v>
      </c>
      <c r="AG146" s="79">
        <f t="shared" si="85"/>
        <v>0</v>
      </c>
      <c r="AH146" s="79">
        <f t="shared" si="86"/>
        <v>0</v>
      </c>
      <c r="AI146" s="79">
        <f t="shared" si="87"/>
        <v>0</v>
      </c>
      <c r="AJ146" s="79">
        <f t="shared" si="88"/>
        <v>0</v>
      </c>
      <c r="AK146" s="79">
        <f t="shared" si="89"/>
        <v>0</v>
      </c>
      <c r="AL146" s="79">
        <f t="shared" si="90"/>
        <v>0</v>
      </c>
      <c r="AM146" s="79">
        <f t="shared" si="91"/>
        <v>0</v>
      </c>
      <c r="AN146" s="79">
        <f t="shared" si="92"/>
        <v>0</v>
      </c>
      <c r="AO146" s="79">
        <f t="shared" si="93"/>
        <v>0</v>
      </c>
      <c r="AP146" s="79">
        <f t="shared" si="94"/>
        <v>0</v>
      </c>
      <c r="AQ146" s="79">
        <f t="shared" si="95"/>
        <v>0</v>
      </c>
      <c r="AR146" s="79">
        <f t="shared" si="96"/>
        <v>0</v>
      </c>
      <c r="AS146" s="79">
        <f t="shared" si="97"/>
        <v>0</v>
      </c>
      <c r="AT146" s="79">
        <f t="shared" si="98"/>
        <v>0</v>
      </c>
      <c r="AU146" s="79">
        <f t="shared" si="99"/>
        <v>0</v>
      </c>
      <c r="AV146" s="79">
        <f t="shared" si="100"/>
        <v>0</v>
      </c>
      <c r="AW146" s="79">
        <f t="shared" si="101"/>
        <v>0</v>
      </c>
      <c r="AX146" s="79">
        <f t="shared" si="102"/>
        <v>0</v>
      </c>
      <c r="AY146" s="80">
        <f t="shared" si="103"/>
        <v>0</v>
      </c>
    </row>
    <row r="147" spans="1:54" hidden="1">
      <c r="A147" s="67" t="str">
        <f ca="1">IF(Input!A67="","",Input!A67)</f>
        <v/>
      </c>
      <c r="B147" s="79">
        <f t="shared" ref="B147:B152" si="104">IF(E75="",0,E75*IF($D75="Eksklusiv",$B$6,IF($D75="Inklusiv",1,"inkl/ex?"))*INDEX($D$3:$X$3,MATCH($B$5,$D$2:$X$2))/INDEX($D$3:$X$3,MATCH($C75,$D$2:$X$2)))</f>
        <v>0</v>
      </c>
      <c r="C147" s="79">
        <f t="shared" ref="C147:C152" si="105">IF(F75="",0,F75*IF($D75="Eksklusiv",$B$6,IF($D75="Inklusiv",1,"inkl/ex?"))*INDEX($D$3:$X$3,MATCH($B$5,$D$2:$X$2))/INDEX($D$3:$X$3,MATCH($C75,$D$2:$X$2)))</f>
        <v>0</v>
      </c>
      <c r="D147" s="79">
        <f t="shared" ref="D147:D152" si="106">IF(G75="",0,G75*IF($D75="Eksklusiv",$B$6,IF($D75="Inklusiv",1,"inkl/ex?"))*INDEX($D$3:$X$3,MATCH($B$5,$D$2:$X$2))/INDEX($D$3:$X$3,MATCH($C75,$D$2:$X$2)))</f>
        <v>0</v>
      </c>
      <c r="E147" s="79">
        <f t="shared" ref="E147:E152" si="107">IF(H75="",0,H75*IF($D75="Eksklusiv",$B$6,IF($D75="Inklusiv",1,"inkl/ex?"))*INDEX($D$3:$X$3,MATCH($B$5,$D$2:$X$2))/INDEX($D$3:$X$3,MATCH($C75,$D$2:$X$2)))</f>
        <v>0</v>
      </c>
      <c r="F147" s="79">
        <f t="shared" ref="F147:F152" si="108">IF(I75="",0,I75*IF($D75="Eksklusiv",$B$6,IF($D75="Inklusiv",1,"inkl/ex?"))*INDEX($D$3:$X$3,MATCH($B$5,$D$2:$X$2))/INDEX($D$3:$X$3,MATCH($C75,$D$2:$X$2)))</f>
        <v>0</v>
      </c>
      <c r="G147" s="79">
        <f t="shared" ref="G147:G152" si="109">IF(J75="",0,J75*IF($D75="Eksklusiv",$B$6,IF($D75="Inklusiv",1,"inkl/ex?"))*INDEX($D$3:$X$3,MATCH($B$5,$D$2:$X$2))/INDEX($D$3:$X$3,MATCH($C75,$D$2:$X$2)))</f>
        <v>0</v>
      </c>
      <c r="H147" s="79">
        <f t="shared" ref="H147:H152" si="110">IF(K75="",0,K75*IF($D75="Eksklusiv",$B$6,IF($D75="Inklusiv",1,"inkl/ex?"))*INDEX($D$3:$X$3,MATCH($B$5,$D$2:$X$2))/INDEX($D$3:$X$3,MATCH($C75,$D$2:$X$2)))</f>
        <v>0</v>
      </c>
      <c r="I147" s="79">
        <f t="shared" ref="I147:I152" si="111">IF(L75="",0,L75*IF($D75="Eksklusiv",$B$6,IF($D75="Inklusiv",1,"inkl/ex?"))*INDEX($D$3:$X$3,MATCH($B$5,$D$2:$X$2))/INDEX($D$3:$X$3,MATCH($C75,$D$2:$X$2)))</f>
        <v>0</v>
      </c>
      <c r="J147" s="79">
        <f t="shared" ref="J147:J152" si="112">IF(M75="",0,M75*IF($D75="Eksklusiv",$B$6,IF($D75="Inklusiv",1,"inkl/ex?"))*INDEX($D$3:$X$3,MATCH($B$5,$D$2:$X$2))/INDEX($D$3:$X$3,MATCH($C75,$D$2:$X$2)))</f>
        <v>0</v>
      </c>
      <c r="K147" s="79">
        <f t="shared" ref="K147:K152" si="113">IF(N75="",0,N75*IF($D75="Eksklusiv",$B$6,IF($D75="Inklusiv",1,"inkl/ex?"))*INDEX($D$3:$X$3,MATCH($B$5,$D$2:$X$2))/INDEX($D$3:$X$3,MATCH($C75,$D$2:$X$2)))</f>
        <v>0</v>
      </c>
      <c r="L147" s="79">
        <f t="shared" ref="L147:L152" si="114">IF(O75="",0,O75*IF($D75="Eksklusiv",$B$6,IF($D75="Inklusiv",1,"inkl/ex?"))*INDEX($D$3:$X$3,MATCH($B$5,$D$2:$X$2))/INDEX($D$3:$X$3,MATCH($C75,$D$2:$X$2)))</f>
        <v>0</v>
      </c>
      <c r="M147" s="79">
        <f t="shared" ref="M147:M152" si="115">IF(P75="",0,P75*IF($D75="Eksklusiv",$B$6,IF($D75="Inklusiv",1,"inkl/ex?"))*INDEX($D$3:$X$3,MATCH($B$5,$D$2:$X$2))/INDEX($D$3:$X$3,MATCH($C75,$D$2:$X$2)))</f>
        <v>0</v>
      </c>
      <c r="N147" s="79">
        <f t="shared" ref="N147:N152" si="116">IF(Q75="",0,Q75*IF($D75="Eksklusiv",$B$6,IF($D75="Inklusiv",1,"inkl/ex?"))*INDEX($D$3:$X$3,MATCH($B$5,$D$2:$X$2))/INDEX($D$3:$X$3,MATCH($C75,$D$2:$X$2)))</f>
        <v>0</v>
      </c>
      <c r="O147" s="79">
        <f t="shared" ref="O147:O152" si="117">IF(R75="",0,R75*IF($D75="Eksklusiv",$B$6,IF($D75="Inklusiv",1,"inkl/ex?"))*INDEX($D$3:$X$3,MATCH($B$5,$D$2:$X$2))/INDEX($D$3:$X$3,MATCH($C75,$D$2:$X$2)))</f>
        <v>0</v>
      </c>
      <c r="P147" s="79">
        <f t="shared" ref="P147:P152" si="118">IF(S75="",0,S75*IF($D75="Eksklusiv",$B$6,IF($D75="Inklusiv",1,"inkl/ex?"))*INDEX($D$3:$X$3,MATCH($B$5,$D$2:$X$2))/INDEX($D$3:$X$3,MATCH($C75,$D$2:$X$2)))</f>
        <v>0</v>
      </c>
      <c r="Q147" s="79">
        <f t="shared" ref="Q147:Q152" si="119">IF(T75="",0,T75*IF($D75="Eksklusiv",$B$6,IF($D75="Inklusiv",1,"inkl/ex?"))*INDEX($D$3:$X$3,MATCH($B$5,$D$2:$X$2))/INDEX($D$3:$X$3,MATCH($C75,$D$2:$X$2)))</f>
        <v>0</v>
      </c>
      <c r="R147" s="79">
        <f t="shared" ref="R147:R152" si="120">IF(U75="",0,U75*IF($D75="Eksklusiv",$B$6,IF($D75="Inklusiv",1,"inkl/ex?"))*INDEX($D$3:$X$3,MATCH($B$5,$D$2:$X$2))/INDEX($D$3:$X$3,MATCH($C75,$D$2:$X$2)))</f>
        <v>0</v>
      </c>
      <c r="S147" s="79">
        <f t="shared" ref="S147:S152" si="121">IF(V75="",0,V75*IF($D75="Eksklusiv",$B$6,IF($D75="Inklusiv",1,"inkl/ex?"))*INDEX($D$3:$X$3,MATCH($B$5,$D$2:$X$2))/INDEX($D$3:$X$3,MATCH($C75,$D$2:$X$2)))</f>
        <v>0</v>
      </c>
      <c r="T147" s="79">
        <f t="shared" ref="T147:T152" si="122">IF(W75="",0,W75*IF($D75="Eksklusiv",$B$6,IF($D75="Inklusiv",1,"inkl/ex?"))*INDEX($D$3:$X$3,MATCH($B$5,$D$2:$X$2))/INDEX($D$3:$X$3,MATCH($C75,$D$2:$X$2)))</f>
        <v>0</v>
      </c>
      <c r="U147" s="79">
        <f t="shared" ref="U147:U152" si="123">IF(X75="",0,X75*IF($D75="Eksklusiv",$B$6,IF($D75="Inklusiv",1,"inkl/ex?"))*INDEX($D$3:$X$3,MATCH($B$5,$D$2:$X$2))/INDEX($D$3:$X$3,MATCH($C75,$D$2:$X$2)))</f>
        <v>0</v>
      </c>
      <c r="V147" s="79">
        <f t="shared" ref="V147:V152" si="124">IF(Y75="",0,Y75*IF($D75="Eksklusiv",$B$6,IF($D75="Inklusiv",1,"inkl/ex?"))*INDEX($D$3:$X$3,MATCH($B$5,$D$2:$X$2))/INDEX($D$3:$X$3,MATCH($C75,$D$2:$X$2)))</f>
        <v>0</v>
      </c>
      <c r="W147" s="79">
        <f t="shared" ref="W147:W152" si="125">IF(Z75="",0,Z75*IF($D75="Eksklusiv",$B$6,IF($D75="Inklusiv",1,"inkl/ex?"))*INDEX($D$3:$X$3,MATCH($B$5,$D$2:$X$2))/INDEX($D$3:$X$3,MATCH($C75,$D$2:$X$2)))</f>
        <v>0</v>
      </c>
      <c r="X147" s="79">
        <f t="shared" ref="X147:X152" si="126">IF(AA75="",0,AA75*IF($D75="Eksklusiv",$B$6,IF($D75="Inklusiv",1,"inkl/ex?"))*INDEX($D$3:$X$3,MATCH($B$5,$D$2:$X$2))/INDEX($D$3:$X$3,MATCH($C75,$D$2:$X$2)))</f>
        <v>0</v>
      </c>
      <c r="Y147" s="79">
        <f t="shared" ref="Y147:Y152" si="127">IF(AB75="",0,AB75*IF($D75="Eksklusiv",$B$6,IF($D75="Inklusiv",1,"inkl/ex?"))*INDEX($D$3:$X$3,MATCH($B$5,$D$2:$X$2))/INDEX($D$3:$X$3,MATCH($C75,$D$2:$X$2)))</f>
        <v>0</v>
      </c>
      <c r="Z147" s="79">
        <f t="shared" ref="Z147:Z152" si="128">IF(AC75="",0,AC75*IF($D75="Eksklusiv",$B$6,IF($D75="Inklusiv",1,"inkl/ex?"))*INDEX($D$3:$X$3,MATCH($B$5,$D$2:$X$2))/INDEX($D$3:$X$3,MATCH($C75,$D$2:$X$2)))</f>
        <v>0</v>
      </c>
      <c r="AA147" s="79">
        <f t="shared" ref="AA147:AA152" si="129">IF(AD75="",0,AD75*IF($D75="Eksklusiv",$B$6,IF($D75="Inklusiv",1,"inkl/ex?"))*INDEX($D$3:$X$3,MATCH($B$5,$D$2:$X$2))/INDEX($D$3:$X$3,MATCH($C75,$D$2:$X$2)))</f>
        <v>0</v>
      </c>
      <c r="AB147" s="79">
        <f t="shared" ref="AB147:AB152" si="130">IF(AE75="",0,AE75*IF($D75="Eksklusiv",$B$6,IF($D75="Inklusiv",1,"inkl/ex?"))*INDEX($D$3:$X$3,MATCH($B$5,$D$2:$X$2))/INDEX($D$3:$X$3,MATCH($C75,$D$2:$X$2)))</f>
        <v>0</v>
      </c>
      <c r="AC147" s="79">
        <f t="shared" ref="AC147:AC152" si="131">IF(AF75="",0,AF75*IF($D75="Eksklusiv",$B$6,IF($D75="Inklusiv",1,"inkl/ex?"))*INDEX($D$3:$X$3,MATCH($B$5,$D$2:$X$2))/INDEX($D$3:$X$3,MATCH($C75,$D$2:$X$2)))</f>
        <v>0</v>
      </c>
      <c r="AD147" s="79">
        <f t="shared" ref="AD147:AD152" si="132">IF(AG75="",0,AG75*IF($D75="Eksklusiv",$B$6,IF($D75="Inklusiv",1,"inkl/ex?"))*INDEX($D$3:$X$3,MATCH($B$5,$D$2:$X$2))/INDEX($D$3:$X$3,MATCH($C75,$D$2:$X$2)))</f>
        <v>0</v>
      </c>
      <c r="AE147" s="79">
        <f t="shared" ref="AE147:AE152" si="133">IF(AH75="",0,AH75*IF($D75="Eksklusiv",$B$6,IF($D75="Inklusiv",1,"inkl/ex?"))*INDEX($D$3:$X$3,MATCH($B$5,$D$2:$X$2))/INDEX($D$3:$X$3,MATCH($C75,$D$2:$X$2)))</f>
        <v>0</v>
      </c>
      <c r="AF147" s="79">
        <f t="shared" ref="AF147:AF152" si="134">IF(AI75="",0,AI75*IF($D75="Eksklusiv",$B$6,IF($D75="Inklusiv",1,"inkl/ex?"))*INDEX($D$3:$X$3,MATCH($B$5,$D$2:$X$2))/INDEX($D$3:$X$3,MATCH($C75,$D$2:$X$2)))</f>
        <v>0</v>
      </c>
      <c r="AG147" s="79">
        <f t="shared" ref="AG147:AG152" si="135">IF(AJ75="",0,AJ75*IF($D75="Eksklusiv",$B$6,IF($D75="Inklusiv",1,"inkl/ex?"))*INDEX($D$3:$X$3,MATCH($B$5,$D$2:$X$2))/INDEX($D$3:$X$3,MATCH($C75,$D$2:$X$2)))</f>
        <v>0</v>
      </c>
      <c r="AH147" s="79">
        <f t="shared" ref="AH147:AH152" si="136">IF(AK75="",0,AK75*IF($D75="Eksklusiv",$B$6,IF($D75="Inklusiv",1,"inkl/ex?"))*INDEX($D$3:$X$3,MATCH($B$5,$D$2:$X$2))/INDEX($D$3:$X$3,MATCH($C75,$D$2:$X$2)))</f>
        <v>0</v>
      </c>
      <c r="AI147" s="79">
        <f t="shared" ref="AI147:AI152" si="137">IF(AL75="",0,AL75*IF($D75="Eksklusiv",$B$6,IF($D75="Inklusiv",1,"inkl/ex?"))*INDEX($D$3:$X$3,MATCH($B$5,$D$2:$X$2))/INDEX($D$3:$X$3,MATCH($C75,$D$2:$X$2)))</f>
        <v>0</v>
      </c>
      <c r="AJ147" s="79">
        <f t="shared" ref="AJ147:AJ152" si="138">IF(AM75="",0,AM75*IF($D75="Eksklusiv",$B$6,IF($D75="Inklusiv",1,"inkl/ex?"))*INDEX($D$3:$X$3,MATCH($B$5,$D$2:$X$2))/INDEX($D$3:$X$3,MATCH($C75,$D$2:$X$2)))</f>
        <v>0</v>
      </c>
      <c r="AK147" s="79">
        <f t="shared" ref="AK147:AK152" si="139">IF(AN75="",0,AN75*IF($D75="Eksklusiv",$B$6,IF($D75="Inklusiv",1,"inkl/ex?"))*INDEX($D$3:$X$3,MATCH($B$5,$D$2:$X$2))/INDEX($D$3:$X$3,MATCH($C75,$D$2:$X$2)))</f>
        <v>0</v>
      </c>
      <c r="AL147" s="79">
        <f t="shared" ref="AL147:AL152" si="140">IF(AO75="",0,AO75*IF($D75="Eksklusiv",$B$6,IF($D75="Inklusiv",1,"inkl/ex?"))*INDEX($D$3:$X$3,MATCH($B$5,$D$2:$X$2))/INDEX($D$3:$X$3,MATCH($C75,$D$2:$X$2)))</f>
        <v>0</v>
      </c>
      <c r="AM147" s="79">
        <f t="shared" ref="AM147:AM152" si="141">IF(AP75="",0,AP75*IF($D75="Eksklusiv",$B$6,IF($D75="Inklusiv",1,"inkl/ex?"))*INDEX($D$3:$X$3,MATCH($B$5,$D$2:$X$2))/INDEX($D$3:$X$3,MATCH($C75,$D$2:$X$2)))</f>
        <v>0</v>
      </c>
      <c r="AN147" s="79">
        <f t="shared" ref="AN147:AN152" si="142">IF(AQ75="",0,AQ75*IF($D75="Eksklusiv",$B$6,IF($D75="Inklusiv",1,"inkl/ex?"))*INDEX($D$3:$X$3,MATCH($B$5,$D$2:$X$2))/INDEX($D$3:$X$3,MATCH($C75,$D$2:$X$2)))</f>
        <v>0</v>
      </c>
      <c r="AO147" s="79">
        <f t="shared" ref="AO147:AO152" si="143">IF(AR75="",0,AR75*IF($D75="Eksklusiv",$B$6,IF($D75="Inklusiv",1,"inkl/ex?"))*INDEX($D$3:$X$3,MATCH($B$5,$D$2:$X$2))/INDEX($D$3:$X$3,MATCH($C75,$D$2:$X$2)))</f>
        <v>0</v>
      </c>
      <c r="AP147" s="79">
        <f t="shared" ref="AP147:AP152" si="144">IF(AS75="",0,AS75*IF($D75="Eksklusiv",$B$6,IF($D75="Inklusiv",1,"inkl/ex?"))*INDEX($D$3:$X$3,MATCH($B$5,$D$2:$X$2))/INDEX($D$3:$X$3,MATCH($C75,$D$2:$X$2)))</f>
        <v>0</v>
      </c>
      <c r="AQ147" s="79">
        <f t="shared" ref="AQ147:AQ152" si="145">IF(AT75="",0,AT75*IF($D75="Eksklusiv",$B$6,IF($D75="Inklusiv",1,"inkl/ex?"))*INDEX($D$3:$X$3,MATCH($B$5,$D$2:$X$2))/INDEX($D$3:$X$3,MATCH($C75,$D$2:$X$2)))</f>
        <v>0</v>
      </c>
      <c r="AR147" s="79">
        <f t="shared" ref="AR147:AR152" si="146">IF(AU75="",0,AU75*IF($D75="Eksklusiv",$B$6,IF($D75="Inklusiv",1,"inkl/ex?"))*INDEX($D$3:$X$3,MATCH($B$5,$D$2:$X$2))/INDEX($D$3:$X$3,MATCH($C75,$D$2:$X$2)))</f>
        <v>0</v>
      </c>
      <c r="AS147" s="79">
        <f t="shared" ref="AS147:AS152" si="147">IF(AV75="",0,AV75*IF($D75="Eksklusiv",$B$6,IF($D75="Inklusiv",1,"inkl/ex?"))*INDEX($D$3:$X$3,MATCH($B$5,$D$2:$X$2))/INDEX($D$3:$X$3,MATCH($C75,$D$2:$X$2)))</f>
        <v>0</v>
      </c>
      <c r="AT147" s="79">
        <f t="shared" ref="AT147:AT152" si="148">IF(AW75="",0,AW75*IF($D75="Eksklusiv",$B$6,IF($D75="Inklusiv",1,"inkl/ex?"))*INDEX($D$3:$X$3,MATCH($B$5,$D$2:$X$2))/INDEX($D$3:$X$3,MATCH($C75,$D$2:$X$2)))</f>
        <v>0</v>
      </c>
      <c r="AU147" s="79">
        <f t="shared" ref="AU147:AU152" si="149">IF(AX75="",0,AX75*IF($D75="Eksklusiv",$B$6,IF($D75="Inklusiv",1,"inkl/ex?"))*INDEX($D$3:$X$3,MATCH($B$5,$D$2:$X$2))/INDEX($D$3:$X$3,MATCH($C75,$D$2:$X$2)))</f>
        <v>0</v>
      </c>
      <c r="AV147" s="79">
        <f t="shared" ref="AV147:AV152" si="150">IF(AY75="",0,AY75*IF($D75="Eksklusiv",$B$6,IF($D75="Inklusiv",1,"inkl/ex?"))*INDEX($D$3:$X$3,MATCH($B$5,$D$2:$X$2))/INDEX($D$3:$X$3,MATCH($C75,$D$2:$X$2)))</f>
        <v>0</v>
      </c>
      <c r="AW147" s="79">
        <f t="shared" ref="AW147:AW152" si="151">IF(AZ75="",0,AZ75*IF($D75="Eksklusiv",$B$6,IF($D75="Inklusiv",1,"inkl/ex?"))*INDEX($D$3:$X$3,MATCH($B$5,$D$2:$X$2))/INDEX($D$3:$X$3,MATCH($C75,$D$2:$X$2)))</f>
        <v>0</v>
      </c>
      <c r="AX147" s="79">
        <f t="shared" ref="AX147:AX152" si="152">IF(BA75="",0,BA75*IF($D75="Eksklusiv",$B$6,IF($D75="Inklusiv",1,"inkl/ex?"))*INDEX($D$3:$X$3,MATCH($B$5,$D$2:$X$2))/INDEX($D$3:$X$3,MATCH($C75,$D$2:$X$2)))</f>
        <v>0</v>
      </c>
      <c r="AY147" s="80">
        <f t="shared" ref="AY147:AY152" si="153">IF(BB75="",0,BB75*IF($D75="Eksklusiv",$B$6,IF($D75="Inklusiv",1,"inkl/ex?"))*INDEX($D$3:$X$3,MATCH($B$5,$D$2:$X$2))/INDEX($D$3:$X$3,MATCH($C75,$D$2:$X$2)))</f>
        <v>0</v>
      </c>
    </row>
    <row r="148" spans="1:54" hidden="1">
      <c r="A148" s="67" t="str">
        <f ca="1">IF(Input!A68="","",Input!A68)</f>
        <v/>
      </c>
      <c r="B148" s="79">
        <f t="shared" si="104"/>
        <v>0</v>
      </c>
      <c r="C148" s="79">
        <f t="shared" si="105"/>
        <v>0</v>
      </c>
      <c r="D148" s="79">
        <f t="shared" si="106"/>
        <v>0</v>
      </c>
      <c r="E148" s="79">
        <f t="shared" si="107"/>
        <v>0</v>
      </c>
      <c r="F148" s="79">
        <f t="shared" si="108"/>
        <v>0</v>
      </c>
      <c r="G148" s="79">
        <f t="shared" si="109"/>
        <v>0</v>
      </c>
      <c r="H148" s="79">
        <f t="shared" si="110"/>
        <v>0</v>
      </c>
      <c r="I148" s="79">
        <f t="shared" si="111"/>
        <v>0</v>
      </c>
      <c r="J148" s="79">
        <f t="shared" si="112"/>
        <v>0</v>
      </c>
      <c r="K148" s="79">
        <f t="shared" si="113"/>
        <v>0</v>
      </c>
      <c r="L148" s="79">
        <f t="shared" si="114"/>
        <v>0</v>
      </c>
      <c r="M148" s="79">
        <f t="shared" si="115"/>
        <v>0</v>
      </c>
      <c r="N148" s="79">
        <f t="shared" si="116"/>
        <v>0</v>
      </c>
      <c r="O148" s="79">
        <f t="shared" si="117"/>
        <v>0</v>
      </c>
      <c r="P148" s="79">
        <f t="shared" si="118"/>
        <v>0</v>
      </c>
      <c r="Q148" s="79">
        <f t="shared" si="119"/>
        <v>0</v>
      </c>
      <c r="R148" s="79">
        <f t="shared" si="120"/>
        <v>0</v>
      </c>
      <c r="S148" s="79">
        <f t="shared" si="121"/>
        <v>0</v>
      </c>
      <c r="T148" s="79">
        <f t="shared" si="122"/>
        <v>0</v>
      </c>
      <c r="U148" s="79">
        <f t="shared" si="123"/>
        <v>0</v>
      </c>
      <c r="V148" s="79">
        <f t="shared" si="124"/>
        <v>0</v>
      </c>
      <c r="W148" s="79">
        <f t="shared" si="125"/>
        <v>0</v>
      </c>
      <c r="X148" s="79">
        <f t="shared" si="126"/>
        <v>0</v>
      </c>
      <c r="Y148" s="79">
        <f t="shared" si="127"/>
        <v>0</v>
      </c>
      <c r="Z148" s="79">
        <f t="shared" si="128"/>
        <v>0</v>
      </c>
      <c r="AA148" s="79">
        <f t="shared" si="129"/>
        <v>0</v>
      </c>
      <c r="AB148" s="79">
        <f t="shared" si="130"/>
        <v>0</v>
      </c>
      <c r="AC148" s="79">
        <f t="shared" si="131"/>
        <v>0</v>
      </c>
      <c r="AD148" s="79">
        <f t="shared" si="132"/>
        <v>0</v>
      </c>
      <c r="AE148" s="79">
        <f t="shared" si="133"/>
        <v>0</v>
      </c>
      <c r="AF148" s="79">
        <f t="shared" si="134"/>
        <v>0</v>
      </c>
      <c r="AG148" s="79">
        <f t="shared" si="135"/>
        <v>0</v>
      </c>
      <c r="AH148" s="79">
        <f t="shared" si="136"/>
        <v>0</v>
      </c>
      <c r="AI148" s="79">
        <f t="shared" si="137"/>
        <v>0</v>
      </c>
      <c r="AJ148" s="79">
        <f t="shared" si="138"/>
        <v>0</v>
      </c>
      <c r="AK148" s="79">
        <f t="shared" si="139"/>
        <v>0</v>
      </c>
      <c r="AL148" s="79">
        <f t="shared" si="140"/>
        <v>0</v>
      </c>
      <c r="AM148" s="79">
        <f t="shared" si="141"/>
        <v>0</v>
      </c>
      <c r="AN148" s="79">
        <f t="shared" si="142"/>
        <v>0</v>
      </c>
      <c r="AO148" s="79">
        <f t="shared" si="143"/>
        <v>0</v>
      </c>
      <c r="AP148" s="79">
        <f t="shared" si="144"/>
        <v>0</v>
      </c>
      <c r="AQ148" s="79">
        <f t="shared" si="145"/>
        <v>0</v>
      </c>
      <c r="AR148" s="79">
        <f t="shared" si="146"/>
        <v>0</v>
      </c>
      <c r="AS148" s="79">
        <f t="shared" si="147"/>
        <v>0</v>
      </c>
      <c r="AT148" s="79">
        <f t="shared" si="148"/>
        <v>0</v>
      </c>
      <c r="AU148" s="79">
        <f t="shared" si="149"/>
        <v>0</v>
      </c>
      <c r="AV148" s="79">
        <f t="shared" si="150"/>
        <v>0</v>
      </c>
      <c r="AW148" s="79">
        <f t="shared" si="151"/>
        <v>0</v>
      </c>
      <c r="AX148" s="79">
        <f t="shared" si="152"/>
        <v>0</v>
      </c>
      <c r="AY148" s="80">
        <f t="shared" si="153"/>
        <v>0</v>
      </c>
    </row>
    <row r="149" spans="1:54" hidden="1">
      <c r="A149" s="67" t="str">
        <f ca="1">IF(Input!A69="","",Input!A69)</f>
        <v/>
      </c>
      <c r="B149" s="79">
        <f t="shared" si="104"/>
        <v>0</v>
      </c>
      <c r="C149" s="79">
        <f t="shared" si="105"/>
        <v>0</v>
      </c>
      <c r="D149" s="79">
        <f t="shared" si="106"/>
        <v>0</v>
      </c>
      <c r="E149" s="79">
        <f t="shared" si="107"/>
        <v>0</v>
      </c>
      <c r="F149" s="79">
        <f t="shared" si="108"/>
        <v>0</v>
      </c>
      <c r="G149" s="79">
        <f t="shared" si="109"/>
        <v>0</v>
      </c>
      <c r="H149" s="79">
        <f t="shared" si="110"/>
        <v>0</v>
      </c>
      <c r="I149" s="79">
        <f t="shared" si="111"/>
        <v>0</v>
      </c>
      <c r="J149" s="79">
        <f t="shared" si="112"/>
        <v>0</v>
      </c>
      <c r="K149" s="79">
        <f t="shared" si="113"/>
        <v>0</v>
      </c>
      <c r="L149" s="79">
        <f t="shared" si="114"/>
        <v>0</v>
      </c>
      <c r="M149" s="79">
        <f t="shared" si="115"/>
        <v>0</v>
      </c>
      <c r="N149" s="79">
        <f t="shared" si="116"/>
        <v>0</v>
      </c>
      <c r="O149" s="79">
        <f t="shared" si="117"/>
        <v>0</v>
      </c>
      <c r="P149" s="79">
        <f t="shared" si="118"/>
        <v>0</v>
      </c>
      <c r="Q149" s="79">
        <f t="shared" si="119"/>
        <v>0</v>
      </c>
      <c r="R149" s="79">
        <f t="shared" si="120"/>
        <v>0</v>
      </c>
      <c r="S149" s="79">
        <f t="shared" si="121"/>
        <v>0</v>
      </c>
      <c r="T149" s="79">
        <f t="shared" si="122"/>
        <v>0</v>
      </c>
      <c r="U149" s="79">
        <f t="shared" si="123"/>
        <v>0</v>
      </c>
      <c r="V149" s="79">
        <f t="shared" si="124"/>
        <v>0</v>
      </c>
      <c r="W149" s="79">
        <f t="shared" si="125"/>
        <v>0</v>
      </c>
      <c r="X149" s="79">
        <f t="shared" si="126"/>
        <v>0</v>
      </c>
      <c r="Y149" s="79">
        <f t="shared" si="127"/>
        <v>0</v>
      </c>
      <c r="Z149" s="79">
        <f t="shared" si="128"/>
        <v>0</v>
      </c>
      <c r="AA149" s="79">
        <f t="shared" si="129"/>
        <v>0</v>
      </c>
      <c r="AB149" s="79">
        <f t="shared" si="130"/>
        <v>0</v>
      </c>
      <c r="AC149" s="79">
        <f t="shared" si="131"/>
        <v>0</v>
      </c>
      <c r="AD149" s="79">
        <f t="shared" si="132"/>
        <v>0</v>
      </c>
      <c r="AE149" s="79">
        <f t="shared" si="133"/>
        <v>0</v>
      </c>
      <c r="AF149" s="79">
        <f t="shared" si="134"/>
        <v>0</v>
      </c>
      <c r="AG149" s="79">
        <f t="shared" si="135"/>
        <v>0</v>
      </c>
      <c r="AH149" s="79">
        <f t="shared" si="136"/>
        <v>0</v>
      </c>
      <c r="AI149" s="79">
        <f t="shared" si="137"/>
        <v>0</v>
      </c>
      <c r="AJ149" s="79">
        <f t="shared" si="138"/>
        <v>0</v>
      </c>
      <c r="AK149" s="79">
        <f t="shared" si="139"/>
        <v>0</v>
      </c>
      <c r="AL149" s="79">
        <f t="shared" si="140"/>
        <v>0</v>
      </c>
      <c r="AM149" s="79">
        <f t="shared" si="141"/>
        <v>0</v>
      </c>
      <c r="AN149" s="79">
        <f t="shared" si="142"/>
        <v>0</v>
      </c>
      <c r="AO149" s="79">
        <f t="shared" si="143"/>
        <v>0</v>
      </c>
      <c r="AP149" s="79">
        <f t="shared" si="144"/>
        <v>0</v>
      </c>
      <c r="AQ149" s="79">
        <f t="shared" si="145"/>
        <v>0</v>
      </c>
      <c r="AR149" s="79">
        <f t="shared" si="146"/>
        <v>0</v>
      </c>
      <c r="AS149" s="79">
        <f t="shared" si="147"/>
        <v>0</v>
      </c>
      <c r="AT149" s="79">
        <f t="shared" si="148"/>
        <v>0</v>
      </c>
      <c r="AU149" s="79">
        <f t="shared" si="149"/>
        <v>0</v>
      </c>
      <c r="AV149" s="79">
        <f t="shared" si="150"/>
        <v>0</v>
      </c>
      <c r="AW149" s="79">
        <f t="shared" si="151"/>
        <v>0</v>
      </c>
      <c r="AX149" s="79">
        <f t="shared" si="152"/>
        <v>0</v>
      </c>
      <c r="AY149" s="80">
        <f t="shared" si="153"/>
        <v>0</v>
      </c>
    </row>
    <row r="150" spans="1:54" hidden="1">
      <c r="A150" s="67" t="str">
        <f ca="1">IF(Input!A70="","",Input!A70)</f>
        <v/>
      </c>
      <c r="B150" s="79">
        <f t="shared" si="104"/>
        <v>0</v>
      </c>
      <c r="C150" s="79">
        <f t="shared" si="105"/>
        <v>0</v>
      </c>
      <c r="D150" s="79">
        <f t="shared" si="106"/>
        <v>0</v>
      </c>
      <c r="E150" s="79">
        <f t="shared" si="107"/>
        <v>0</v>
      </c>
      <c r="F150" s="79">
        <f t="shared" si="108"/>
        <v>0</v>
      </c>
      <c r="G150" s="79">
        <f t="shared" si="109"/>
        <v>0</v>
      </c>
      <c r="H150" s="79">
        <f t="shared" si="110"/>
        <v>0</v>
      </c>
      <c r="I150" s="79">
        <f t="shared" si="111"/>
        <v>0</v>
      </c>
      <c r="J150" s="79">
        <f t="shared" si="112"/>
        <v>0</v>
      </c>
      <c r="K150" s="79">
        <f t="shared" si="113"/>
        <v>0</v>
      </c>
      <c r="L150" s="79">
        <f t="shared" si="114"/>
        <v>0</v>
      </c>
      <c r="M150" s="79">
        <f t="shared" si="115"/>
        <v>0</v>
      </c>
      <c r="N150" s="79">
        <f t="shared" si="116"/>
        <v>0</v>
      </c>
      <c r="O150" s="79">
        <f t="shared" si="117"/>
        <v>0</v>
      </c>
      <c r="P150" s="79">
        <f t="shared" si="118"/>
        <v>0</v>
      </c>
      <c r="Q150" s="79">
        <f t="shared" si="119"/>
        <v>0</v>
      </c>
      <c r="R150" s="79">
        <f t="shared" si="120"/>
        <v>0</v>
      </c>
      <c r="S150" s="79">
        <f t="shared" si="121"/>
        <v>0</v>
      </c>
      <c r="T150" s="79">
        <f t="shared" si="122"/>
        <v>0</v>
      </c>
      <c r="U150" s="79">
        <f t="shared" si="123"/>
        <v>0</v>
      </c>
      <c r="V150" s="79">
        <f t="shared" si="124"/>
        <v>0</v>
      </c>
      <c r="W150" s="79">
        <f t="shared" si="125"/>
        <v>0</v>
      </c>
      <c r="X150" s="79">
        <f t="shared" si="126"/>
        <v>0</v>
      </c>
      <c r="Y150" s="79">
        <f t="shared" si="127"/>
        <v>0</v>
      </c>
      <c r="Z150" s="79">
        <f t="shared" si="128"/>
        <v>0</v>
      </c>
      <c r="AA150" s="79">
        <f t="shared" si="129"/>
        <v>0</v>
      </c>
      <c r="AB150" s="79">
        <f t="shared" si="130"/>
        <v>0</v>
      </c>
      <c r="AC150" s="79">
        <f t="shared" si="131"/>
        <v>0</v>
      </c>
      <c r="AD150" s="79">
        <f t="shared" si="132"/>
        <v>0</v>
      </c>
      <c r="AE150" s="79">
        <f t="shared" si="133"/>
        <v>0</v>
      </c>
      <c r="AF150" s="79">
        <f t="shared" si="134"/>
        <v>0</v>
      </c>
      <c r="AG150" s="79">
        <f t="shared" si="135"/>
        <v>0</v>
      </c>
      <c r="AH150" s="79">
        <f t="shared" si="136"/>
        <v>0</v>
      </c>
      <c r="AI150" s="79">
        <f t="shared" si="137"/>
        <v>0</v>
      </c>
      <c r="AJ150" s="79">
        <f t="shared" si="138"/>
        <v>0</v>
      </c>
      <c r="AK150" s="79">
        <f t="shared" si="139"/>
        <v>0</v>
      </c>
      <c r="AL150" s="79">
        <f t="shared" si="140"/>
        <v>0</v>
      </c>
      <c r="AM150" s="79">
        <f t="shared" si="141"/>
        <v>0</v>
      </c>
      <c r="AN150" s="79">
        <f t="shared" si="142"/>
        <v>0</v>
      </c>
      <c r="AO150" s="79">
        <f t="shared" si="143"/>
        <v>0</v>
      </c>
      <c r="AP150" s="79">
        <f t="shared" si="144"/>
        <v>0</v>
      </c>
      <c r="AQ150" s="79">
        <f t="shared" si="145"/>
        <v>0</v>
      </c>
      <c r="AR150" s="79">
        <f t="shared" si="146"/>
        <v>0</v>
      </c>
      <c r="AS150" s="79">
        <f t="shared" si="147"/>
        <v>0</v>
      </c>
      <c r="AT150" s="79">
        <f t="shared" si="148"/>
        <v>0</v>
      </c>
      <c r="AU150" s="79">
        <f t="shared" si="149"/>
        <v>0</v>
      </c>
      <c r="AV150" s="79">
        <f t="shared" si="150"/>
        <v>0</v>
      </c>
      <c r="AW150" s="79">
        <f t="shared" si="151"/>
        <v>0</v>
      </c>
      <c r="AX150" s="79">
        <f t="shared" si="152"/>
        <v>0</v>
      </c>
      <c r="AY150" s="80">
        <f t="shared" si="153"/>
        <v>0</v>
      </c>
    </row>
    <row r="151" spans="1:54">
      <c r="A151" s="67" t="str">
        <f ca="1">IF(Input!A71="","",Input!A71)</f>
        <v/>
      </c>
      <c r="B151" s="79">
        <f t="shared" si="104"/>
        <v>0</v>
      </c>
      <c r="C151" s="79">
        <f t="shared" si="105"/>
        <v>0</v>
      </c>
      <c r="D151" s="79">
        <f t="shared" si="106"/>
        <v>0</v>
      </c>
      <c r="E151" s="79">
        <f t="shared" si="107"/>
        <v>0</v>
      </c>
      <c r="F151" s="79">
        <f t="shared" si="108"/>
        <v>0</v>
      </c>
      <c r="G151" s="79">
        <f t="shared" si="109"/>
        <v>0</v>
      </c>
      <c r="H151" s="79">
        <f t="shared" si="110"/>
        <v>0</v>
      </c>
      <c r="I151" s="79">
        <f t="shared" si="111"/>
        <v>0</v>
      </c>
      <c r="J151" s="79">
        <f t="shared" si="112"/>
        <v>0</v>
      </c>
      <c r="K151" s="79">
        <f t="shared" si="113"/>
        <v>0</v>
      </c>
      <c r="L151" s="79">
        <f t="shared" si="114"/>
        <v>0</v>
      </c>
      <c r="M151" s="79">
        <f t="shared" si="115"/>
        <v>0</v>
      </c>
      <c r="N151" s="79">
        <f t="shared" si="116"/>
        <v>0</v>
      </c>
      <c r="O151" s="79">
        <f t="shared" si="117"/>
        <v>0</v>
      </c>
      <c r="P151" s="79">
        <f t="shared" si="118"/>
        <v>0</v>
      </c>
      <c r="Q151" s="79">
        <f t="shared" si="119"/>
        <v>0</v>
      </c>
      <c r="R151" s="79">
        <f t="shared" si="120"/>
        <v>0</v>
      </c>
      <c r="S151" s="79">
        <f t="shared" si="121"/>
        <v>0</v>
      </c>
      <c r="T151" s="79">
        <f t="shared" si="122"/>
        <v>0</v>
      </c>
      <c r="U151" s="79">
        <f t="shared" si="123"/>
        <v>0</v>
      </c>
      <c r="V151" s="79">
        <f t="shared" si="124"/>
        <v>0</v>
      </c>
      <c r="W151" s="79">
        <f t="shared" si="125"/>
        <v>0</v>
      </c>
      <c r="X151" s="79">
        <f t="shared" si="126"/>
        <v>0</v>
      </c>
      <c r="Y151" s="79">
        <f t="shared" si="127"/>
        <v>0</v>
      </c>
      <c r="Z151" s="79">
        <f t="shared" si="128"/>
        <v>0</v>
      </c>
      <c r="AA151" s="79">
        <f t="shared" si="129"/>
        <v>0</v>
      </c>
      <c r="AB151" s="79">
        <f t="shared" si="130"/>
        <v>0</v>
      </c>
      <c r="AC151" s="79">
        <f t="shared" si="131"/>
        <v>0</v>
      </c>
      <c r="AD151" s="79">
        <f t="shared" si="132"/>
        <v>0</v>
      </c>
      <c r="AE151" s="79">
        <f t="shared" si="133"/>
        <v>0</v>
      </c>
      <c r="AF151" s="79">
        <f t="shared" si="134"/>
        <v>0</v>
      </c>
      <c r="AG151" s="79">
        <f t="shared" si="135"/>
        <v>0</v>
      </c>
      <c r="AH151" s="79">
        <f t="shared" si="136"/>
        <v>0</v>
      </c>
      <c r="AI151" s="79">
        <f t="shared" si="137"/>
        <v>0</v>
      </c>
      <c r="AJ151" s="79">
        <f t="shared" si="138"/>
        <v>0</v>
      </c>
      <c r="AK151" s="79">
        <f t="shared" si="139"/>
        <v>0</v>
      </c>
      <c r="AL151" s="79">
        <f t="shared" si="140"/>
        <v>0</v>
      </c>
      <c r="AM151" s="79">
        <f t="shared" si="141"/>
        <v>0</v>
      </c>
      <c r="AN151" s="79">
        <f t="shared" si="142"/>
        <v>0</v>
      </c>
      <c r="AO151" s="79">
        <f t="shared" si="143"/>
        <v>0</v>
      </c>
      <c r="AP151" s="79">
        <f t="shared" si="144"/>
        <v>0</v>
      </c>
      <c r="AQ151" s="79">
        <f t="shared" si="145"/>
        <v>0</v>
      </c>
      <c r="AR151" s="79">
        <f t="shared" si="146"/>
        <v>0</v>
      </c>
      <c r="AS151" s="79">
        <f t="shared" si="147"/>
        <v>0</v>
      </c>
      <c r="AT151" s="79">
        <f t="shared" si="148"/>
        <v>0</v>
      </c>
      <c r="AU151" s="79">
        <f t="shared" si="149"/>
        <v>0</v>
      </c>
      <c r="AV151" s="79">
        <f t="shared" si="150"/>
        <v>0</v>
      </c>
      <c r="AW151" s="79">
        <f t="shared" si="151"/>
        <v>0</v>
      </c>
      <c r="AX151" s="79">
        <f t="shared" si="152"/>
        <v>0</v>
      </c>
      <c r="AY151" s="80">
        <f t="shared" si="153"/>
        <v>0</v>
      </c>
    </row>
    <row r="152" spans="1:54">
      <c r="A152" s="81" t="str">
        <f ca="1">IF(Input!A72="","",Input!A72)</f>
        <v/>
      </c>
      <c r="B152" s="82">
        <f t="shared" si="104"/>
        <v>0</v>
      </c>
      <c r="C152" s="82">
        <f t="shared" si="105"/>
        <v>0</v>
      </c>
      <c r="D152" s="82">
        <f t="shared" si="106"/>
        <v>0</v>
      </c>
      <c r="E152" s="82">
        <f t="shared" si="107"/>
        <v>0</v>
      </c>
      <c r="F152" s="82">
        <f t="shared" si="108"/>
        <v>0</v>
      </c>
      <c r="G152" s="82">
        <f t="shared" si="109"/>
        <v>0</v>
      </c>
      <c r="H152" s="82">
        <f t="shared" si="110"/>
        <v>0</v>
      </c>
      <c r="I152" s="82">
        <f t="shared" si="111"/>
        <v>0</v>
      </c>
      <c r="J152" s="82">
        <f t="shared" si="112"/>
        <v>0</v>
      </c>
      <c r="K152" s="82">
        <f t="shared" si="113"/>
        <v>0</v>
      </c>
      <c r="L152" s="82">
        <f t="shared" si="114"/>
        <v>0</v>
      </c>
      <c r="M152" s="82">
        <f t="shared" si="115"/>
        <v>0</v>
      </c>
      <c r="N152" s="82">
        <f t="shared" si="116"/>
        <v>0</v>
      </c>
      <c r="O152" s="82">
        <f t="shared" si="117"/>
        <v>0</v>
      </c>
      <c r="P152" s="82">
        <f t="shared" si="118"/>
        <v>0</v>
      </c>
      <c r="Q152" s="82">
        <f t="shared" si="119"/>
        <v>0</v>
      </c>
      <c r="R152" s="82">
        <f t="shared" si="120"/>
        <v>0</v>
      </c>
      <c r="S152" s="82">
        <f t="shared" si="121"/>
        <v>0</v>
      </c>
      <c r="T152" s="82">
        <f t="shared" si="122"/>
        <v>0</v>
      </c>
      <c r="U152" s="82">
        <f t="shared" si="123"/>
        <v>0</v>
      </c>
      <c r="V152" s="82">
        <f t="shared" si="124"/>
        <v>0</v>
      </c>
      <c r="W152" s="82">
        <f t="shared" si="125"/>
        <v>0</v>
      </c>
      <c r="X152" s="82">
        <f t="shared" si="126"/>
        <v>0</v>
      </c>
      <c r="Y152" s="82">
        <f t="shared" si="127"/>
        <v>0</v>
      </c>
      <c r="Z152" s="82">
        <f t="shared" si="128"/>
        <v>0</v>
      </c>
      <c r="AA152" s="82">
        <f t="shared" si="129"/>
        <v>0</v>
      </c>
      <c r="AB152" s="82">
        <f t="shared" si="130"/>
        <v>0</v>
      </c>
      <c r="AC152" s="82">
        <f t="shared" si="131"/>
        <v>0</v>
      </c>
      <c r="AD152" s="82">
        <f t="shared" si="132"/>
        <v>0</v>
      </c>
      <c r="AE152" s="82">
        <f t="shared" si="133"/>
        <v>0</v>
      </c>
      <c r="AF152" s="82">
        <f t="shared" si="134"/>
        <v>0</v>
      </c>
      <c r="AG152" s="82">
        <f t="shared" si="135"/>
        <v>0</v>
      </c>
      <c r="AH152" s="82">
        <f t="shared" si="136"/>
        <v>0</v>
      </c>
      <c r="AI152" s="82">
        <f t="shared" si="137"/>
        <v>0</v>
      </c>
      <c r="AJ152" s="82">
        <f t="shared" si="138"/>
        <v>0</v>
      </c>
      <c r="AK152" s="82">
        <f t="shared" si="139"/>
        <v>0</v>
      </c>
      <c r="AL152" s="82">
        <f t="shared" si="140"/>
        <v>0</v>
      </c>
      <c r="AM152" s="82">
        <f t="shared" si="141"/>
        <v>0</v>
      </c>
      <c r="AN152" s="82">
        <f t="shared" si="142"/>
        <v>0</v>
      </c>
      <c r="AO152" s="82">
        <f t="shared" si="143"/>
        <v>0</v>
      </c>
      <c r="AP152" s="82">
        <f t="shared" si="144"/>
        <v>0</v>
      </c>
      <c r="AQ152" s="82">
        <f t="shared" si="145"/>
        <v>0</v>
      </c>
      <c r="AR152" s="82">
        <f t="shared" si="146"/>
        <v>0</v>
      </c>
      <c r="AS152" s="82">
        <f t="shared" si="147"/>
        <v>0</v>
      </c>
      <c r="AT152" s="82">
        <f t="shared" si="148"/>
        <v>0</v>
      </c>
      <c r="AU152" s="82">
        <f t="shared" si="149"/>
        <v>0</v>
      </c>
      <c r="AV152" s="82">
        <f t="shared" si="150"/>
        <v>0</v>
      </c>
      <c r="AW152" s="82">
        <f t="shared" si="151"/>
        <v>0</v>
      </c>
      <c r="AX152" s="82">
        <f t="shared" si="152"/>
        <v>0</v>
      </c>
      <c r="AY152" s="83">
        <f t="shared" si="153"/>
        <v>0</v>
      </c>
    </row>
    <row r="153" spans="1:54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</row>
    <row r="154" spans="1:54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</row>
    <row r="155" spans="1:54" ht="15.75">
      <c r="A155" s="68" t="s">
        <v>26</v>
      </c>
    </row>
    <row r="156" spans="1:54" ht="30">
      <c r="A156" s="65" t="s">
        <v>65</v>
      </c>
      <c r="B156" s="70" t="s">
        <v>56</v>
      </c>
      <c r="C156" s="66" t="s">
        <v>62</v>
      </c>
      <c r="D156" s="69" t="s">
        <v>51</v>
      </c>
      <c r="E156" s="70">
        <v>2011</v>
      </c>
      <c r="F156" s="70">
        <v>2012</v>
      </c>
      <c r="G156" s="70">
        <v>2013</v>
      </c>
      <c r="H156" s="70">
        <v>2014</v>
      </c>
      <c r="I156" s="70">
        <v>2015</v>
      </c>
      <c r="J156" s="70">
        <v>2016</v>
      </c>
      <c r="K156" s="70">
        <v>2017</v>
      </c>
      <c r="L156" s="70">
        <v>2018</v>
      </c>
      <c r="M156" s="70">
        <v>2019</v>
      </c>
      <c r="N156" s="70">
        <v>2020</v>
      </c>
      <c r="O156" s="70">
        <v>2021</v>
      </c>
      <c r="P156" s="70">
        <v>2022</v>
      </c>
      <c r="Q156" s="70">
        <v>2023</v>
      </c>
      <c r="R156" s="70">
        <v>2024</v>
      </c>
      <c r="S156" s="70">
        <v>2025</v>
      </c>
      <c r="T156" s="70">
        <v>2026</v>
      </c>
      <c r="U156" s="70">
        <v>2027</v>
      </c>
      <c r="V156" s="70">
        <v>2028</v>
      </c>
      <c r="W156" s="70">
        <v>2029</v>
      </c>
      <c r="X156" s="70">
        <v>2030</v>
      </c>
      <c r="Y156" s="70">
        <v>2031</v>
      </c>
      <c r="Z156" s="70">
        <v>2032</v>
      </c>
      <c r="AA156" s="70">
        <v>2033</v>
      </c>
      <c r="AB156" s="70">
        <v>2034</v>
      </c>
      <c r="AC156" s="70">
        <v>2035</v>
      </c>
      <c r="AD156" s="70">
        <v>2036</v>
      </c>
      <c r="AE156" s="70">
        <v>2037</v>
      </c>
      <c r="AF156" s="70">
        <v>2038</v>
      </c>
      <c r="AG156" s="70">
        <v>2039</v>
      </c>
      <c r="AH156" s="70">
        <v>2040</v>
      </c>
      <c r="AI156" s="70">
        <v>2041</v>
      </c>
      <c r="AJ156" s="70">
        <v>2042</v>
      </c>
      <c r="AK156" s="70">
        <v>2043</v>
      </c>
      <c r="AL156" s="70">
        <v>2044</v>
      </c>
      <c r="AM156" s="70">
        <v>2045</v>
      </c>
      <c r="AN156" s="70">
        <v>2046</v>
      </c>
      <c r="AO156" s="70">
        <v>2047</v>
      </c>
      <c r="AP156" s="70">
        <v>2048</v>
      </c>
      <c r="AQ156" s="70">
        <v>2049</v>
      </c>
      <c r="AR156" s="70">
        <v>2050</v>
      </c>
      <c r="AS156" s="70">
        <v>2051</v>
      </c>
      <c r="AT156" s="70">
        <v>2052</v>
      </c>
      <c r="AU156" s="70">
        <v>2053</v>
      </c>
      <c r="AV156" s="70">
        <v>2054</v>
      </c>
      <c r="AW156" s="70">
        <v>2055</v>
      </c>
      <c r="AX156" s="70">
        <v>2056</v>
      </c>
      <c r="AY156" s="70">
        <v>2057</v>
      </c>
      <c r="AZ156" s="70">
        <v>2058</v>
      </c>
      <c r="BA156" s="70">
        <v>2059</v>
      </c>
      <c r="BB156" s="71">
        <v>2060</v>
      </c>
    </row>
    <row r="157" spans="1:54">
      <c r="A157" s="67" t="str">
        <f ca="1">IF(Input!A3="","",Input!A3)</f>
        <v>Fremstillingsomkostninger</v>
      </c>
      <c r="B157" s="42" t="str">
        <f ca="1">IF(Input!D3="","",Input!D3)</f>
        <v>kr.</v>
      </c>
      <c r="C157" s="26">
        <v>2011</v>
      </c>
      <c r="D157" s="52" t="s">
        <v>59</v>
      </c>
      <c r="E157" s="52">
        <v>1</v>
      </c>
      <c r="F157" s="52">
        <v>1</v>
      </c>
      <c r="G157" s="52">
        <v>1</v>
      </c>
      <c r="H157" s="52">
        <v>1</v>
      </c>
      <c r="I157" s="52">
        <v>1</v>
      </c>
      <c r="J157" s="52">
        <v>1</v>
      </c>
      <c r="K157" s="52">
        <v>1</v>
      </c>
      <c r="L157" s="52">
        <v>1</v>
      </c>
      <c r="M157" s="52">
        <v>1</v>
      </c>
      <c r="N157" s="52">
        <v>1</v>
      </c>
      <c r="O157" s="52">
        <v>1</v>
      </c>
      <c r="P157" s="52">
        <v>1</v>
      </c>
      <c r="Q157" s="52">
        <v>1</v>
      </c>
      <c r="R157" s="52">
        <v>1</v>
      </c>
      <c r="S157" s="52">
        <v>1</v>
      </c>
      <c r="T157" s="52">
        <v>1</v>
      </c>
      <c r="U157" s="52">
        <v>1</v>
      </c>
      <c r="V157" s="52">
        <v>1</v>
      </c>
      <c r="W157" s="52">
        <v>1</v>
      </c>
      <c r="X157" s="52">
        <v>1</v>
      </c>
      <c r="Y157" s="52">
        <v>1</v>
      </c>
      <c r="Z157" s="52">
        <v>1</v>
      </c>
      <c r="AA157" s="52">
        <v>1</v>
      </c>
      <c r="AB157" s="52">
        <v>1</v>
      </c>
      <c r="AC157" s="52">
        <v>1</v>
      </c>
      <c r="AD157" s="52">
        <v>1</v>
      </c>
      <c r="AE157" s="52">
        <v>1</v>
      </c>
      <c r="AF157" s="52">
        <v>1</v>
      </c>
      <c r="AG157" s="52">
        <v>1</v>
      </c>
      <c r="AH157" s="52">
        <v>1</v>
      </c>
      <c r="AI157" s="52">
        <v>1</v>
      </c>
      <c r="AJ157" s="52">
        <v>1</v>
      </c>
      <c r="AK157" s="52">
        <v>1</v>
      </c>
      <c r="AL157" s="52">
        <v>1</v>
      </c>
      <c r="AM157" s="52">
        <v>1</v>
      </c>
      <c r="AN157" s="52">
        <v>1</v>
      </c>
      <c r="AO157" s="52">
        <v>1</v>
      </c>
      <c r="AP157" s="52">
        <v>1</v>
      </c>
      <c r="AQ157" s="52">
        <v>1</v>
      </c>
      <c r="AR157" s="52">
        <v>1</v>
      </c>
      <c r="AS157" s="52">
        <v>1</v>
      </c>
      <c r="AT157" s="52">
        <v>1</v>
      </c>
      <c r="AU157" s="52">
        <v>1</v>
      </c>
      <c r="AV157" s="52">
        <v>1</v>
      </c>
      <c r="AW157" s="52">
        <v>1</v>
      </c>
      <c r="AX157" s="52">
        <v>1</v>
      </c>
      <c r="AY157" s="52">
        <v>1</v>
      </c>
      <c r="AZ157" s="52">
        <v>1</v>
      </c>
      <c r="BA157" s="52">
        <v>1</v>
      </c>
      <c r="BB157" s="18">
        <v>1</v>
      </c>
    </row>
    <row r="158" spans="1:54">
      <c r="A158" s="67" t="str">
        <f ca="1">IF(Input!A4="","",Input!A4)</f>
        <v>Elforbrug (Privat)</v>
      </c>
      <c r="B158" s="42" t="str">
        <f ca="1">IF(Input!D4="","",Input!D4)</f>
        <v>kWh</v>
      </c>
      <c r="C158" s="26">
        <v>2011</v>
      </c>
      <c r="D158" s="52" t="s">
        <v>59</v>
      </c>
      <c r="E158" s="52">
        <v>2.15</v>
      </c>
      <c r="F158" s="52">
        <v>2.15</v>
      </c>
      <c r="G158" s="52">
        <v>2.15</v>
      </c>
      <c r="H158" s="52">
        <v>2.15</v>
      </c>
      <c r="I158" s="52">
        <v>2.15</v>
      </c>
      <c r="J158" s="52">
        <v>2.15</v>
      </c>
      <c r="K158" s="52">
        <v>2.15</v>
      </c>
      <c r="L158" s="52">
        <v>2.15</v>
      </c>
      <c r="M158" s="52">
        <v>2.15</v>
      </c>
      <c r="N158" s="52">
        <v>2.15</v>
      </c>
      <c r="O158" s="52">
        <v>2.15</v>
      </c>
      <c r="P158" s="52">
        <v>2.15</v>
      </c>
      <c r="Q158" s="52">
        <v>2.15</v>
      </c>
      <c r="R158" s="52">
        <v>2.15</v>
      </c>
      <c r="S158" s="52">
        <v>2.15</v>
      </c>
      <c r="T158" s="52">
        <v>2.15</v>
      </c>
      <c r="U158" s="52">
        <v>2.15</v>
      </c>
      <c r="V158" s="52">
        <v>2.15</v>
      </c>
      <c r="W158" s="52">
        <v>2.15</v>
      </c>
      <c r="X158" s="52">
        <v>2.15</v>
      </c>
      <c r="Y158" s="52">
        <v>2.15</v>
      </c>
      <c r="Z158" s="52">
        <v>2.15</v>
      </c>
      <c r="AA158" s="52">
        <v>2.15</v>
      </c>
      <c r="AB158" s="52">
        <v>2.15</v>
      </c>
      <c r="AC158" s="52">
        <v>2.15</v>
      </c>
      <c r="AD158" s="52">
        <v>2.15</v>
      </c>
      <c r="AE158" s="52">
        <v>2.15</v>
      </c>
      <c r="AF158" s="52">
        <v>2.15</v>
      </c>
      <c r="AG158" s="52">
        <v>2.15</v>
      </c>
      <c r="AH158" s="52">
        <v>2.15</v>
      </c>
      <c r="AI158" s="52">
        <v>2.15</v>
      </c>
      <c r="AJ158" s="52">
        <v>2.15</v>
      </c>
      <c r="AK158" s="52">
        <v>2.15</v>
      </c>
      <c r="AL158" s="52">
        <v>2.15</v>
      </c>
      <c r="AM158" s="52">
        <v>2.15</v>
      </c>
      <c r="AN158" s="52">
        <v>2.15</v>
      </c>
      <c r="AO158" s="52">
        <v>2.15</v>
      </c>
      <c r="AP158" s="52">
        <v>2.15</v>
      </c>
      <c r="AQ158" s="52">
        <v>2.15</v>
      </c>
      <c r="AR158" s="52">
        <v>2.15</v>
      </c>
      <c r="AS158" s="52">
        <v>2.15</v>
      </c>
      <c r="AT158" s="52">
        <v>2.15</v>
      </c>
      <c r="AU158" s="52">
        <v>2.15</v>
      </c>
      <c r="AV158" s="52">
        <v>2.15</v>
      </c>
      <c r="AW158" s="52">
        <v>2.15</v>
      </c>
      <c r="AX158" s="52">
        <v>2.15</v>
      </c>
      <c r="AY158" s="52">
        <v>2.15</v>
      </c>
      <c r="AZ158" s="52">
        <v>2.15</v>
      </c>
      <c r="BA158" s="52">
        <v>2.15</v>
      </c>
      <c r="BB158" s="52">
        <v>2.15</v>
      </c>
    </row>
    <row r="159" spans="1:54">
      <c r="A159" s="67" t="str">
        <f ca="1">IF(Input!A5="","",Input!A5)</f>
        <v>Elforbrug (Virksomhed)</v>
      </c>
      <c r="B159" s="42" t="str">
        <f ca="1">IF(Input!D5="","",Input!D5)</f>
        <v>kWh</v>
      </c>
      <c r="C159" s="26">
        <v>2011</v>
      </c>
      <c r="D159" s="52" t="s">
        <v>59</v>
      </c>
      <c r="E159" s="52">
        <v>1.56</v>
      </c>
      <c r="F159" s="52">
        <v>1.56</v>
      </c>
      <c r="G159" s="52">
        <v>1.56</v>
      </c>
      <c r="H159" s="52">
        <v>1.56</v>
      </c>
      <c r="I159" s="52">
        <v>1.56</v>
      </c>
      <c r="J159" s="52">
        <v>1.56</v>
      </c>
      <c r="K159" s="52">
        <v>1.56</v>
      </c>
      <c r="L159" s="52">
        <v>1.56</v>
      </c>
      <c r="M159" s="52">
        <v>1.56</v>
      </c>
      <c r="N159" s="52">
        <v>1.56</v>
      </c>
      <c r="O159" s="52">
        <v>1.56</v>
      </c>
      <c r="P159" s="52">
        <v>1.56</v>
      </c>
      <c r="Q159" s="52">
        <v>1.56</v>
      </c>
      <c r="R159" s="52">
        <v>1.56</v>
      </c>
      <c r="S159" s="52">
        <v>1.56</v>
      </c>
      <c r="T159" s="52">
        <v>1.56</v>
      </c>
      <c r="U159" s="52">
        <v>1.56</v>
      </c>
      <c r="V159" s="52">
        <v>1.56</v>
      </c>
      <c r="W159" s="52">
        <v>1.56</v>
      </c>
      <c r="X159" s="52">
        <v>1.56</v>
      </c>
      <c r="Y159" s="52">
        <v>1.56</v>
      </c>
      <c r="Z159" s="52">
        <v>1.56</v>
      </c>
      <c r="AA159" s="52">
        <v>1.56</v>
      </c>
      <c r="AB159" s="52">
        <v>1.56</v>
      </c>
      <c r="AC159" s="52">
        <v>1.56</v>
      </c>
      <c r="AD159" s="52">
        <v>1.56</v>
      </c>
      <c r="AE159" s="52">
        <v>1.56</v>
      </c>
      <c r="AF159" s="52">
        <v>1.56</v>
      </c>
      <c r="AG159" s="52">
        <v>1.56</v>
      </c>
      <c r="AH159" s="52">
        <v>1.56</v>
      </c>
      <c r="AI159" s="52">
        <v>1.56</v>
      </c>
      <c r="AJ159" s="52">
        <v>1.56</v>
      </c>
      <c r="AK159" s="52">
        <v>1.56</v>
      </c>
      <c r="AL159" s="52">
        <v>1.56</v>
      </c>
      <c r="AM159" s="52">
        <v>1.56</v>
      </c>
      <c r="AN159" s="52">
        <v>1.56</v>
      </c>
      <c r="AO159" s="52">
        <v>1.56</v>
      </c>
      <c r="AP159" s="52">
        <v>1.56</v>
      </c>
      <c r="AQ159" s="52">
        <v>1.56</v>
      </c>
      <c r="AR159" s="52">
        <v>1.56</v>
      </c>
      <c r="AS159" s="52">
        <v>1.56</v>
      </c>
      <c r="AT159" s="52">
        <v>1.56</v>
      </c>
      <c r="AU159" s="52">
        <v>1.56</v>
      </c>
      <c r="AV159" s="52">
        <v>1.56</v>
      </c>
      <c r="AW159" s="52">
        <v>1.56</v>
      </c>
      <c r="AX159" s="52">
        <v>1.56</v>
      </c>
      <c r="AY159" s="52">
        <v>1.56</v>
      </c>
      <c r="AZ159" s="52">
        <v>1.56</v>
      </c>
      <c r="BA159" s="52">
        <v>1.56</v>
      </c>
      <c r="BB159" s="52">
        <v>1.56</v>
      </c>
    </row>
    <row r="160" spans="1:54">
      <c r="A160" s="67" t="str">
        <f ca="1">IF(Input!A6="","",Input!A6)</f>
        <v>Fyringsolie</v>
      </c>
      <c r="B160" s="42" t="str">
        <f ca="1">IF(Input!D6="","",Input!D6)</f>
        <v>GJ</v>
      </c>
      <c r="C160" s="26">
        <v>2011</v>
      </c>
      <c r="D160" s="52" t="s">
        <v>59</v>
      </c>
      <c r="E160" s="53">
        <v>384.25048944918029</v>
      </c>
      <c r="F160" s="53">
        <v>384.25048944918029</v>
      </c>
      <c r="G160" s="53">
        <v>384.25048944918029</v>
      </c>
      <c r="H160" s="53">
        <v>384.25048944918029</v>
      </c>
      <c r="I160" s="53">
        <v>384.25048944918029</v>
      </c>
      <c r="J160" s="53">
        <v>384.25048944918029</v>
      </c>
      <c r="K160" s="53">
        <v>384.25048944918029</v>
      </c>
      <c r="L160" s="53">
        <v>384.25048944918029</v>
      </c>
      <c r="M160" s="53">
        <v>384.25048944918029</v>
      </c>
      <c r="N160" s="53">
        <v>384.25048944918029</v>
      </c>
      <c r="O160" s="53">
        <v>384.25048944918029</v>
      </c>
      <c r="P160" s="53">
        <v>384.25048944918029</v>
      </c>
      <c r="Q160" s="53">
        <v>384.25048944918029</v>
      </c>
      <c r="R160" s="53">
        <v>384.25048944918029</v>
      </c>
      <c r="S160" s="53">
        <v>384.25048944918029</v>
      </c>
      <c r="T160" s="53">
        <v>384.25048944918029</v>
      </c>
      <c r="U160" s="53">
        <v>384.25048944918029</v>
      </c>
      <c r="V160" s="53">
        <v>384.25048944918029</v>
      </c>
      <c r="W160" s="53">
        <v>384.25048944918029</v>
      </c>
      <c r="X160" s="53">
        <v>384.25048944918029</v>
      </c>
      <c r="Y160" s="53">
        <v>384.25048944918029</v>
      </c>
      <c r="Z160" s="53">
        <v>384.25048944918029</v>
      </c>
      <c r="AA160" s="53">
        <v>384.25048944918029</v>
      </c>
      <c r="AB160" s="53">
        <v>384.25048944918029</v>
      </c>
      <c r="AC160" s="53">
        <v>384.25048944918029</v>
      </c>
      <c r="AD160" s="53">
        <v>384.25048944918029</v>
      </c>
      <c r="AE160" s="53">
        <v>384.25048944918029</v>
      </c>
      <c r="AF160" s="53">
        <v>384.25048944918029</v>
      </c>
      <c r="AG160" s="53">
        <v>384.25048944918029</v>
      </c>
      <c r="AH160" s="53">
        <v>384.25048944918029</v>
      </c>
      <c r="AI160" s="53">
        <v>384.25048944918029</v>
      </c>
      <c r="AJ160" s="53">
        <v>384.25048944918029</v>
      </c>
      <c r="AK160" s="53">
        <v>384.25048944918029</v>
      </c>
      <c r="AL160" s="53">
        <v>384.25048944918029</v>
      </c>
      <c r="AM160" s="53">
        <v>384.25048944918029</v>
      </c>
      <c r="AN160" s="53">
        <v>384.25048944918029</v>
      </c>
      <c r="AO160" s="53">
        <v>384.25048944918029</v>
      </c>
      <c r="AP160" s="53">
        <v>384.25048944918029</v>
      </c>
      <c r="AQ160" s="53">
        <v>384.25048944918029</v>
      </c>
      <c r="AR160" s="53">
        <v>384.25048944918029</v>
      </c>
      <c r="AS160" s="53">
        <v>384.25048944918029</v>
      </c>
      <c r="AT160" s="53">
        <v>384.25048944918029</v>
      </c>
      <c r="AU160" s="53">
        <v>384.25048944918029</v>
      </c>
      <c r="AV160" s="53">
        <v>384.25048944918029</v>
      </c>
      <c r="AW160" s="53">
        <v>384.25048944918029</v>
      </c>
      <c r="AX160" s="53">
        <v>384.25048944918029</v>
      </c>
      <c r="AY160" s="53">
        <v>384.25048944918029</v>
      </c>
      <c r="AZ160" s="53">
        <v>384.25048944918029</v>
      </c>
      <c r="BA160" s="53">
        <v>384.25048944918029</v>
      </c>
      <c r="BB160" s="53">
        <v>384.25048944918029</v>
      </c>
    </row>
    <row r="161" spans="1:54">
      <c r="A161" s="67" t="str">
        <f ca="1">IF(Input!A7="","",Input!A7)</f>
        <v>Naturgas</v>
      </c>
      <c r="B161" s="42" t="str">
        <f ca="1">IF(Input!D7="","",Input!D7)</f>
        <v>Nm3</v>
      </c>
      <c r="C161" s="26">
        <v>2011</v>
      </c>
      <c r="D161" s="52" t="s">
        <v>59</v>
      </c>
      <c r="E161" s="52">
        <v>9.66</v>
      </c>
      <c r="F161" s="52">
        <v>9.66</v>
      </c>
      <c r="G161" s="52">
        <v>9.66</v>
      </c>
      <c r="H161" s="52">
        <v>9.66</v>
      </c>
      <c r="I161" s="52">
        <v>9.66</v>
      </c>
      <c r="J161" s="52">
        <v>9.66</v>
      </c>
      <c r="K161" s="52">
        <v>9.66</v>
      </c>
      <c r="L161" s="52">
        <v>9.66</v>
      </c>
      <c r="M161" s="52">
        <v>9.66</v>
      </c>
      <c r="N161" s="52">
        <v>9.66</v>
      </c>
      <c r="O161" s="52">
        <v>9.66</v>
      </c>
      <c r="P161" s="52">
        <v>9.66</v>
      </c>
      <c r="Q161" s="52">
        <v>9.66</v>
      </c>
      <c r="R161" s="52">
        <v>9.66</v>
      </c>
      <c r="S161" s="52">
        <v>9.66</v>
      </c>
      <c r="T161" s="52">
        <v>9.66</v>
      </c>
      <c r="U161" s="52">
        <v>9.66</v>
      </c>
      <c r="V161" s="52">
        <v>9.66</v>
      </c>
      <c r="W161" s="52">
        <v>9.66</v>
      </c>
      <c r="X161" s="52">
        <v>9.66</v>
      </c>
      <c r="Y161" s="52">
        <v>9.66</v>
      </c>
      <c r="Z161" s="52">
        <v>9.66</v>
      </c>
      <c r="AA161" s="52">
        <v>9.66</v>
      </c>
      <c r="AB161" s="52">
        <v>9.66</v>
      </c>
      <c r="AC161" s="52">
        <v>9.66</v>
      </c>
      <c r="AD161" s="52">
        <v>9.66</v>
      </c>
      <c r="AE161" s="52">
        <v>9.66</v>
      </c>
      <c r="AF161" s="52">
        <v>9.66</v>
      </c>
      <c r="AG161" s="52">
        <v>9.66</v>
      </c>
      <c r="AH161" s="52">
        <v>9.66</v>
      </c>
      <c r="AI161" s="52">
        <v>9.66</v>
      </c>
      <c r="AJ161" s="52">
        <v>9.66</v>
      </c>
      <c r="AK161" s="52">
        <v>9.66</v>
      </c>
      <c r="AL161" s="52">
        <v>9.66</v>
      </c>
      <c r="AM161" s="52">
        <v>9.66</v>
      </c>
      <c r="AN161" s="52">
        <v>9.66</v>
      </c>
      <c r="AO161" s="52">
        <v>9.66</v>
      </c>
      <c r="AP161" s="52">
        <v>9.66</v>
      </c>
      <c r="AQ161" s="52">
        <v>9.66</v>
      </c>
      <c r="AR161" s="52">
        <v>9.66</v>
      </c>
      <c r="AS161" s="52">
        <v>9.66</v>
      </c>
      <c r="AT161" s="52">
        <v>9.66</v>
      </c>
      <c r="AU161" s="52">
        <v>9.66</v>
      </c>
      <c r="AV161" s="52">
        <v>9.66</v>
      </c>
      <c r="AW161" s="52">
        <v>9.66</v>
      </c>
      <c r="AX161" s="52">
        <v>9.66</v>
      </c>
      <c r="AY161" s="52">
        <v>9.66</v>
      </c>
      <c r="AZ161" s="52">
        <v>9.66</v>
      </c>
      <c r="BA161" s="52">
        <v>9.66</v>
      </c>
      <c r="BB161" s="52">
        <v>9.66</v>
      </c>
    </row>
    <row r="162" spans="1:54">
      <c r="A162" s="67" t="str">
        <f ca="1">IF(Input!A8="","",Input!A8)</f>
        <v>Vaskemidler</v>
      </c>
      <c r="B162" s="42" t="str">
        <f ca="1">IF(Input!D8="","",Input!D8)</f>
        <v>kg</v>
      </c>
      <c r="C162" s="26">
        <v>2010</v>
      </c>
      <c r="D162" s="52" t="s">
        <v>59</v>
      </c>
      <c r="E162" s="52">
        <v>36.03</v>
      </c>
      <c r="F162" s="52">
        <v>36.03</v>
      </c>
      <c r="G162" s="52">
        <v>36.03</v>
      </c>
      <c r="H162" s="52">
        <v>36.03</v>
      </c>
      <c r="I162" s="52">
        <v>36.03</v>
      </c>
      <c r="J162" s="52">
        <v>36.03</v>
      </c>
      <c r="K162" s="52">
        <v>36.03</v>
      </c>
      <c r="L162" s="52">
        <v>36.03</v>
      </c>
      <c r="M162" s="52">
        <v>36.03</v>
      </c>
      <c r="N162" s="52">
        <v>36.03</v>
      </c>
      <c r="O162" s="52">
        <v>36.03</v>
      </c>
      <c r="P162" s="52">
        <v>36.03</v>
      </c>
      <c r="Q162" s="52">
        <v>36.03</v>
      </c>
      <c r="R162" s="52">
        <v>36.03</v>
      </c>
      <c r="S162" s="52">
        <v>36.03</v>
      </c>
      <c r="T162" s="52">
        <v>36.03</v>
      </c>
      <c r="U162" s="52">
        <v>36.03</v>
      </c>
      <c r="V162" s="52">
        <v>36.03</v>
      </c>
      <c r="W162" s="52">
        <v>36.03</v>
      </c>
      <c r="X162" s="52">
        <v>36.03</v>
      </c>
      <c r="Y162" s="52">
        <v>36.03</v>
      </c>
      <c r="Z162" s="52">
        <v>36.03</v>
      </c>
      <c r="AA162" s="52">
        <v>36.03</v>
      </c>
      <c r="AB162" s="52">
        <v>36.03</v>
      </c>
      <c r="AC162" s="52">
        <v>36.03</v>
      </c>
      <c r="AD162" s="52">
        <v>36.03</v>
      </c>
      <c r="AE162" s="52">
        <v>36.03</v>
      </c>
      <c r="AF162" s="52">
        <v>36.03</v>
      </c>
      <c r="AG162" s="52">
        <v>36.03</v>
      </c>
      <c r="AH162" s="52">
        <v>36.03</v>
      </c>
      <c r="AI162" s="52">
        <v>36.03</v>
      </c>
      <c r="AJ162" s="52">
        <v>36.03</v>
      </c>
      <c r="AK162" s="52">
        <v>36.03</v>
      </c>
      <c r="AL162" s="52">
        <v>36.03</v>
      </c>
      <c r="AM162" s="52">
        <v>36.03</v>
      </c>
      <c r="AN162" s="52">
        <v>36.03</v>
      </c>
      <c r="AO162" s="52">
        <v>36.03</v>
      </c>
      <c r="AP162" s="52">
        <v>36.03</v>
      </c>
      <c r="AQ162" s="52">
        <v>36.03</v>
      </c>
      <c r="AR162" s="52">
        <v>36.03</v>
      </c>
      <c r="AS162" s="52">
        <v>36.03</v>
      </c>
      <c r="AT162" s="52">
        <v>36.03</v>
      </c>
      <c r="AU162" s="52">
        <v>36.03</v>
      </c>
      <c r="AV162" s="52">
        <v>36.03</v>
      </c>
      <c r="AW162" s="52">
        <v>36.03</v>
      </c>
      <c r="AX162" s="52">
        <v>36.03</v>
      </c>
      <c r="AY162" s="52">
        <v>36.03</v>
      </c>
      <c r="AZ162" s="52">
        <v>36.03</v>
      </c>
      <c r="BA162" s="52">
        <v>36.03</v>
      </c>
      <c r="BB162" s="18">
        <v>36.03</v>
      </c>
    </row>
    <row r="163" spans="1:54">
      <c r="A163" s="67" t="str">
        <f ca="1">IF(Input!A9="","",Input!A9)</f>
        <v>Vand</v>
      </c>
      <c r="B163" s="42" t="str">
        <f ca="1">IF(Input!D9="","",Input!D9)</f>
        <v>Liter</v>
      </c>
      <c r="C163" s="26">
        <v>2010</v>
      </c>
      <c r="D163" s="52" t="s">
        <v>59</v>
      </c>
      <c r="E163" s="52">
        <v>5.1999999999999998E-2</v>
      </c>
      <c r="F163" s="52">
        <v>5.1999999999999998E-2</v>
      </c>
      <c r="G163" s="52">
        <v>5.1999999999999998E-2</v>
      </c>
      <c r="H163" s="52">
        <v>5.1999999999999998E-2</v>
      </c>
      <c r="I163" s="52">
        <v>5.1999999999999998E-2</v>
      </c>
      <c r="J163" s="52">
        <v>5.1999999999999998E-2</v>
      </c>
      <c r="K163" s="52">
        <v>5.1999999999999998E-2</v>
      </c>
      <c r="L163" s="52">
        <v>5.1999999999999998E-2</v>
      </c>
      <c r="M163" s="52">
        <v>5.1999999999999998E-2</v>
      </c>
      <c r="N163" s="52">
        <v>5.1999999999999998E-2</v>
      </c>
      <c r="O163" s="52">
        <v>5.1999999999999998E-2</v>
      </c>
      <c r="P163" s="52">
        <v>5.1999999999999998E-2</v>
      </c>
      <c r="Q163" s="52">
        <v>5.1999999999999998E-2</v>
      </c>
      <c r="R163" s="52">
        <v>5.1999999999999998E-2</v>
      </c>
      <c r="S163" s="52">
        <v>5.1999999999999998E-2</v>
      </c>
      <c r="T163" s="52">
        <v>5.1999999999999998E-2</v>
      </c>
      <c r="U163" s="52">
        <v>5.1999999999999998E-2</v>
      </c>
      <c r="V163" s="52">
        <v>5.1999999999999998E-2</v>
      </c>
      <c r="W163" s="52">
        <v>5.1999999999999998E-2</v>
      </c>
      <c r="X163" s="52">
        <v>5.1999999999999998E-2</v>
      </c>
      <c r="Y163" s="52">
        <v>5.1999999999999998E-2</v>
      </c>
      <c r="Z163" s="52">
        <v>5.1999999999999998E-2</v>
      </c>
      <c r="AA163" s="52">
        <v>5.1999999999999998E-2</v>
      </c>
      <c r="AB163" s="52">
        <v>5.1999999999999998E-2</v>
      </c>
      <c r="AC163" s="52">
        <v>5.1999999999999998E-2</v>
      </c>
      <c r="AD163" s="52">
        <v>5.1999999999999998E-2</v>
      </c>
      <c r="AE163" s="52">
        <v>5.1999999999999998E-2</v>
      </c>
      <c r="AF163" s="52">
        <v>5.1999999999999998E-2</v>
      </c>
      <c r="AG163" s="52">
        <v>5.1999999999999998E-2</v>
      </c>
      <c r="AH163" s="52">
        <v>5.1999999999999998E-2</v>
      </c>
      <c r="AI163" s="52">
        <v>5.1999999999999998E-2</v>
      </c>
      <c r="AJ163" s="52">
        <v>5.1999999999999998E-2</v>
      </c>
      <c r="AK163" s="52">
        <v>5.1999999999999998E-2</v>
      </c>
      <c r="AL163" s="52">
        <v>5.1999999999999998E-2</v>
      </c>
      <c r="AM163" s="52">
        <v>5.1999999999999998E-2</v>
      </c>
      <c r="AN163" s="52">
        <v>5.1999999999999998E-2</v>
      </c>
      <c r="AO163" s="52">
        <v>5.1999999999999998E-2</v>
      </c>
      <c r="AP163" s="52">
        <v>5.1999999999999998E-2</v>
      </c>
      <c r="AQ163" s="52">
        <v>5.1999999999999998E-2</v>
      </c>
      <c r="AR163" s="52">
        <v>5.1999999999999998E-2</v>
      </c>
      <c r="AS163" s="52">
        <v>5.1999999999999998E-2</v>
      </c>
      <c r="AT163" s="52">
        <v>5.1999999999999998E-2</v>
      </c>
      <c r="AU163" s="52">
        <v>5.1999999999999998E-2</v>
      </c>
      <c r="AV163" s="52">
        <v>5.1999999999999998E-2</v>
      </c>
      <c r="AW163" s="52">
        <v>5.1999999999999998E-2</v>
      </c>
      <c r="AX163" s="52">
        <v>5.1999999999999998E-2</v>
      </c>
      <c r="AY163" s="52">
        <v>5.1999999999999998E-2</v>
      </c>
      <c r="AZ163" s="52">
        <v>5.1999999999999998E-2</v>
      </c>
      <c r="BA163" s="52">
        <v>5.1999999999999998E-2</v>
      </c>
      <c r="BB163" s="52">
        <v>5.1999999999999998E-2</v>
      </c>
    </row>
    <row r="164" spans="1:54">
      <c r="A164" s="67" t="str">
        <f ca="1">IF(Input!A10="","",Input!A10)</f>
        <v>CO2 fra fossilt brændsel</v>
      </c>
      <c r="B164" s="42" t="str">
        <f ca="1">IF(Input!D10="","",Input!D10)</f>
        <v>kg</v>
      </c>
      <c r="C164" s="26">
        <v>2008</v>
      </c>
      <c r="D164" s="52" t="s">
        <v>76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52">
        <v>0</v>
      </c>
      <c r="AC164" s="52">
        <v>0</v>
      </c>
      <c r="AD164" s="52">
        <v>0</v>
      </c>
      <c r="AE164" s="52">
        <v>0</v>
      </c>
      <c r="AF164" s="52">
        <v>0</v>
      </c>
      <c r="AG164" s="52">
        <v>0</v>
      </c>
      <c r="AH164" s="52">
        <v>0</v>
      </c>
      <c r="AI164" s="52">
        <v>0</v>
      </c>
      <c r="AJ164" s="52">
        <v>0</v>
      </c>
      <c r="AK164" s="52">
        <v>0</v>
      </c>
      <c r="AL164" s="52">
        <v>0</v>
      </c>
      <c r="AM164" s="52">
        <v>0</v>
      </c>
      <c r="AN164" s="52">
        <v>0</v>
      </c>
      <c r="AO164" s="52">
        <v>0</v>
      </c>
      <c r="AP164" s="52">
        <v>0</v>
      </c>
      <c r="AQ164" s="52">
        <v>0</v>
      </c>
      <c r="AR164" s="52">
        <v>0</v>
      </c>
      <c r="AS164" s="52">
        <v>0</v>
      </c>
      <c r="AT164" s="52">
        <v>0</v>
      </c>
      <c r="AU164" s="52">
        <v>0</v>
      </c>
      <c r="AV164" s="52">
        <v>0</v>
      </c>
      <c r="AW164" s="52">
        <v>0</v>
      </c>
      <c r="AX164" s="52">
        <v>0</v>
      </c>
      <c r="AY164" s="52">
        <v>0</v>
      </c>
      <c r="AZ164" s="52">
        <v>0</v>
      </c>
      <c r="BA164" s="52">
        <v>0</v>
      </c>
      <c r="BB164" s="18">
        <v>0</v>
      </c>
    </row>
    <row r="165" spans="1:54">
      <c r="A165" s="67" t="str">
        <f ca="1">IF(Input!A11="","",Input!A11)</f>
        <v>SO2</v>
      </c>
      <c r="B165" s="42" t="str">
        <f ca="1">IF(Input!D11="","",Input!D11)</f>
        <v>kg</v>
      </c>
      <c r="C165" s="26">
        <v>2006</v>
      </c>
      <c r="D165" s="52" t="s">
        <v>76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  <c r="AG165" s="52">
        <v>0</v>
      </c>
      <c r="AH165" s="52">
        <v>0</v>
      </c>
      <c r="AI165" s="52">
        <v>0</v>
      </c>
      <c r="AJ165" s="52">
        <v>0</v>
      </c>
      <c r="AK165" s="52">
        <v>0</v>
      </c>
      <c r="AL165" s="52">
        <v>0</v>
      </c>
      <c r="AM165" s="52">
        <v>0</v>
      </c>
      <c r="AN165" s="52">
        <v>0</v>
      </c>
      <c r="AO165" s="52">
        <v>0</v>
      </c>
      <c r="AP165" s="52">
        <v>0</v>
      </c>
      <c r="AQ165" s="52">
        <v>0</v>
      </c>
      <c r="AR165" s="52">
        <v>0</v>
      </c>
      <c r="AS165" s="52">
        <v>0</v>
      </c>
      <c r="AT165" s="52">
        <v>0</v>
      </c>
      <c r="AU165" s="52">
        <v>0</v>
      </c>
      <c r="AV165" s="52">
        <v>0</v>
      </c>
      <c r="AW165" s="52">
        <v>0</v>
      </c>
      <c r="AX165" s="52">
        <v>0</v>
      </c>
      <c r="AY165" s="52">
        <v>0</v>
      </c>
      <c r="AZ165" s="52">
        <v>0</v>
      </c>
      <c r="BA165" s="52">
        <v>0</v>
      </c>
      <c r="BB165" s="18">
        <v>0</v>
      </c>
    </row>
    <row r="166" spans="1:54">
      <c r="A166" s="67" t="str">
        <f ca="1">IF(Input!A12="","",Input!A12)</f>
        <v>NOX/NO2</v>
      </c>
      <c r="B166" s="42" t="str">
        <f ca="1">IF(Input!D12="","",Input!D12)</f>
        <v>kg</v>
      </c>
      <c r="C166" s="26">
        <v>2006</v>
      </c>
      <c r="D166" s="52" t="s">
        <v>76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52">
        <v>0</v>
      </c>
      <c r="AG166" s="52">
        <v>0</v>
      </c>
      <c r="AH166" s="52">
        <v>0</v>
      </c>
      <c r="AI166" s="52">
        <v>0</v>
      </c>
      <c r="AJ166" s="52">
        <v>0</v>
      </c>
      <c r="AK166" s="52">
        <v>0</v>
      </c>
      <c r="AL166" s="52">
        <v>0</v>
      </c>
      <c r="AM166" s="52">
        <v>0</v>
      </c>
      <c r="AN166" s="52">
        <v>0</v>
      </c>
      <c r="AO166" s="52">
        <v>0</v>
      </c>
      <c r="AP166" s="52">
        <v>0</v>
      </c>
      <c r="AQ166" s="52">
        <v>0</v>
      </c>
      <c r="AR166" s="52">
        <v>0</v>
      </c>
      <c r="AS166" s="52">
        <v>0</v>
      </c>
      <c r="AT166" s="52">
        <v>0</v>
      </c>
      <c r="AU166" s="52">
        <v>0</v>
      </c>
      <c r="AV166" s="52">
        <v>0</v>
      </c>
      <c r="AW166" s="52">
        <v>0</v>
      </c>
      <c r="AX166" s="52">
        <v>0</v>
      </c>
      <c r="AY166" s="52">
        <v>0</v>
      </c>
      <c r="AZ166" s="52">
        <v>0</v>
      </c>
      <c r="BA166" s="52">
        <v>0</v>
      </c>
      <c r="BB166" s="18">
        <v>0</v>
      </c>
    </row>
    <row r="167" spans="1:54">
      <c r="A167" s="67" t="str">
        <f ca="1">IF(Input!A13="","",Input!A13)</f>
        <v>Små partikler</v>
      </c>
      <c r="B167" s="42" t="str">
        <f ca="1">IF(Input!D13="","",Input!D13)</f>
        <v>kg</v>
      </c>
      <c r="C167" s="26">
        <v>2006</v>
      </c>
      <c r="D167" s="52" t="s">
        <v>76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  <c r="AC167" s="52">
        <v>0</v>
      </c>
      <c r="AD167" s="52">
        <v>0</v>
      </c>
      <c r="AE167" s="52">
        <v>0</v>
      </c>
      <c r="AF167" s="52">
        <v>0</v>
      </c>
      <c r="AG167" s="52">
        <v>0</v>
      </c>
      <c r="AH167" s="52">
        <v>0</v>
      </c>
      <c r="AI167" s="52">
        <v>0</v>
      </c>
      <c r="AJ167" s="52">
        <v>0</v>
      </c>
      <c r="AK167" s="52">
        <v>0</v>
      </c>
      <c r="AL167" s="52">
        <v>0</v>
      </c>
      <c r="AM167" s="52">
        <v>0</v>
      </c>
      <c r="AN167" s="52">
        <v>0</v>
      </c>
      <c r="AO167" s="52">
        <v>0</v>
      </c>
      <c r="AP167" s="52">
        <v>0</v>
      </c>
      <c r="AQ167" s="52">
        <v>0</v>
      </c>
      <c r="AR167" s="52">
        <v>0</v>
      </c>
      <c r="AS167" s="52">
        <v>0</v>
      </c>
      <c r="AT167" s="52">
        <v>0</v>
      </c>
      <c r="AU167" s="52">
        <v>0</v>
      </c>
      <c r="AV167" s="52">
        <v>0</v>
      </c>
      <c r="AW167" s="52">
        <v>0</v>
      </c>
      <c r="AX167" s="52">
        <v>0</v>
      </c>
      <c r="AY167" s="52">
        <v>0</v>
      </c>
      <c r="AZ167" s="52">
        <v>0</v>
      </c>
      <c r="BA167" s="52">
        <v>0</v>
      </c>
      <c r="BB167" s="18">
        <v>0</v>
      </c>
    </row>
    <row r="168" spans="1:54">
      <c r="A168" s="67" t="str">
        <f ca="1">IF(Input!A14="","",Input!A14)</f>
        <v>VOC-forbindelser ex. Metan</v>
      </c>
      <c r="B168" s="42" t="str">
        <f ca="1">IF(Input!D14="","",Input!D14)</f>
        <v>kg</v>
      </c>
      <c r="C168" s="26">
        <v>2010</v>
      </c>
      <c r="D168" s="52" t="s">
        <v>76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2">
        <v>0</v>
      </c>
      <c r="Z168" s="52">
        <v>0</v>
      </c>
      <c r="AA168" s="52">
        <v>0</v>
      </c>
      <c r="AB168" s="52">
        <v>0</v>
      </c>
      <c r="AC168" s="52">
        <v>0</v>
      </c>
      <c r="AD168" s="52">
        <v>0</v>
      </c>
      <c r="AE168" s="52">
        <v>0</v>
      </c>
      <c r="AF168" s="52">
        <v>0</v>
      </c>
      <c r="AG168" s="52">
        <v>0</v>
      </c>
      <c r="AH168" s="52">
        <v>0</v>
      </c>
      <c r="AI168" s="52">
        <v>0</v>
      </c>
      <c r="AJ168" s="52">
        <v>0</v>
      </c>
      <c r="AK168" s="52">
        <v>0</v>
      </c>
      <c r="AL168" s="52">
        <v>0</v>
      </c>
      <c r="AM168" s="52">
        <v>0</v>
      </c>
      <c r="AN168" s="52">
        <v>0</v>
      </c>
      <c r="AO168" s="52">
        <v>0</v>
      </c>
      <c r="AP168" s="52">
        <v>0</v>
      </c>
      <c r="AQ168" s="52">
        <v>0</v>
      </c>
      <c r="AR168" s="52">
        <v>0</v>
      </c>
      <c r="AS168" s="52">
        <v>0</v>
      </c>
      <c r="AT168" s="52">
        <v>0</v>
      </c>
      <c r="AU168" s="52">
        <v>0</v>
      </c>
      <c r="AV168" s="52">
        <v>0</v>
      </c>
      <c r="AW168" s="52">
        <v>0</v>
      </c>
      <c r="AX168" s="52">
        <v>0</v>
      </c>
      <c r="AY168" s="52">
        <v>0</v>
      </c>
      <c r="AZ168" s="52">
        <v>0</v>
      </c>
      <c r="BA168" s="52">
        <v>0</v>
      </c>
      <c r="BB168" s="18">
        <v>0</v>
      </c>
    </row>
    <row r="169" spans="1:54">
      <c r="A169" s="67" t="str">
        <f ca="1">IF(Input!A15="","",Input!A15)</f>
        <v>Kviksølvudledning</v>
      </c>
      <c r="B169" s="42" t="str">
        <f ca="1">IF(Input!D15="","",Input!D15)</f>
        <v>g</v>
      </c>
      <c r="C169" s="26">
        <v>2000</v>
      </c>
      <c r="D169" s="52" t="s">
        <v>76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0</v>
      </c>
      <c r="AD169" s="52">
        <v>0</v>
      </c>
      <c r="AE169" s="52">
        <v>0</v>
      </c>
      <c r="AF169" s="52">
        <v>0</v>
      </c>
      <c r="AG169" s="52">
        <v>0</v>
      </c>
      <c r="AH169" s="52">
        <v>0</v>
      </c>
      <c r="AI169" s="52">
        <v>0</v>
      </c>
      <c r="AJ169" s="52">
        <v>0</v>
      </c>
      <c r="AK169" s="52">
        <v>0</v>
      </c>
      <c r="AL169" s="52">
        <v>0</v>
      </c>
      <c r="AM169" s="52">
        <v>0</v>
      </c>
      <c r="AN169" s="52">
        <v>0</v>
      </c>
      <c r="AO169" s="52">
        <v>0</v>
      </c>
      <c r="AP169" s="52">
        <v>0</v>
      </c>
      <c r="AQ169" s="52">
        <v>0</v>
      </c>
      <c r="AR169" s="52">
        <v>0</v>
      </c>
      <c r="AS169" s="52">
        <v>0</v>
      </c>
      <c r="AT169" s="52">
        <v>0</v>
      </c>
      <c r="AU169" s="52">
        <v>0</v>
      </c>
      <c r="AV169" s="52">
        <v>0</v>
      </c>
      <c r="AW169" s="52">
        <v>0</v>
      </c>
      <c r="AX169" s="52">
        <v>0</v>
      </c>
      <c r="AY169" s="52">
        <v>0</v>
      </c>
      <c r="AZ169" s="52">
        <v>0</v>
      </c>
      <c r="BA169" s="52">
        <v>0</v>
      </c>
      <c r="BB169" s="18">
        <v>0</v>
      </c>
    </row>
    <row r="170" spans="1:54">
      <c r="A170" s="67" t="str">
        <f ca="1">IF(Input!A16="","",Input!A16)</f>
        <v>Arsentrioxid</v>
      </c>
      <c r="B170" s="42" t="str">
        <f ca="1">IF(Input!D16="","",Input!D16)</f>
        <v>kg</v>
      </c>
      <c r="C170" s="26">
        <v>2000</v>
      </c>
      <c r="D170" s="52" t="s">
        <v>76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2">
        <v>0</v>
      </c>
      <c r="Y170" s="52">
        <v>0</v>
      </c>
      <c r="Z170" s="52">
        <v>0</v>
      </c>
      <c r="AA170" s="52">
        <v>0</v>
      </c>
      <c r="AB170" s="52">
        <v>0</v>
      </c>
      <c r="AC170" s="52">
        <v>0</v>
      </c>
      <c r="AD170" s="52">
        <v>0</v>
      </c>
      <c r="AE170" s="52">
        <v>0</v>
      </c>
      <c r="AF170" s="52">
        <v>0</v>
      </c>
      <c r="AG170" s="52">
        <v>0</v>
      </c>
      <c r="AH170" s="52">
        <v>0</v>
      </c>
      <c r="AI170" s="52">
        <v>0</v>
      </c>
      <c r="AJ170" s="52">
        <v>0</v>
      </c>
      <c r="AK170" s="52">
        <v>0</v>
      </c>
      <c r="AL170" s="52">
        <v>0</v>
      </c>
      <c r="AM170" s="52">
        <v>0</v>
      </c>
      <c r="AN170" s="52">
        <v>0</v>
      </c>
      <c r="AO170" s="52">
        <v>0</v>
      </c>
      <c r="AP170" s="52">
        <v>0</v>
      </c>
      <c r="AQ170" s="52">
        <v>0</v>
      </c>
      <c r="AR170" s="52">
        <v>0</v>
      </c>
      <c r="AS170" s="52">
        <v>0</v>
      </c>
      <c r="AT170" s="52">
        <v>0</v>
      </c>
      <c r="AU170" s="52">
        <v>0</v>
      </c>
      <c r="AV170" s="52">
        <v>0</v>
      </c>
      <c r="AW170" s="52">
        <v>0</v>
      </c>
      <c r="AX170" s="52">
        <v>0</v>
      </c>
      <c r="AY170" s="52">
        <v>0</v>
      </c>
      <c r="AZ170" s="52">
        <v>0</v>
      </c>
      <c r="BA170" s="52">
        <v>0</v>
      </c>
      <c r="BB170" s="18">
        <v>0</v>
      </c>
    </row>
    <row r="171" spans="1:54">
      <c r="A171" s="67" t="str">
        <f ca="1">IF(Input!A17="","",Input!A17)</f>
        <v>Dioxin</v>
      </c>
      <c r="B171" s="42" t="str">
        <f ca="1">IF(Input!D17="","",Input!D17)</f>
        <v>g</v>
      </c>
      <c r="C171" s="26">
        <v>2000</v>
      </c>
      <c r="D171" s="52" t="s">
        <v>76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52">
        <v>0</v>
      </c>
      <c r="Z171" s="52">
        <v>0</v>
      </c>
      <c r="AA171" s="52">
        <v>0</v>
      </c>
      <c r="AB171" s="52">
        <v>0</v>
      </c>
      <c r="AC171" s="52">
        <v>0</v>
      </c>
      <c r="AD171" s="52">
        <v>0</v>
      </c>
      <c r="AE171" s="52">
        <v>0</v>
      </c>
      <c r="AF171" s="52">
        <v>0</v>
      </c>
      <c r="AG171" s="52">
        <v>0</v>
      </c>
      <c r="AH171" s="52">
        <v>0</v>
      </c>
      <c r="AI171" s="52">
        <v>0</v>
      </c>
      <c r="AJ171" s="52">
        <v>0</v>
      </c>
      <c r="AK171" s="52">
        <v>0</v>
      </c>
      <c r="AL171" s="52">
        <v>0</v>
      </c>
      <c r="AM171" s="52">
        <v>0</v>
      </c>
      <c r="AN171" s="52">
        <v>0</v>
      </c>
      <c r="AO171" s="52">
        <v>0</v>
      </c>
      <c r="AP171" s="52">
        <v>0</v>
      </c>
      <c r="AQ171" s="52">
        <v>0</v>
      </c>
      <c r="AR171" s="52">
        <v>0</v>
      </c>
      <c r="AS171" s="52">
        <v>0</v>
      </c>
      <c r="AT171" s="52">
        <v>0</v>
      </c>
      <c r="AU171" s="52">
        <v>0</v>
      </c>
      <c r="AV171" s="52">
        <v>0</v>
      </c>
      <c r="AW171" s="52">
        <v>0</v>
      </c>
      <c r="AX171" s="52">
        <v>0</v>
      </c>
      <c r="AY171" s="52">
        <v>0</v>
      </c>
      <c r="AZ171" s="52">
        <v>0</v>
      </c>
      <c r="BA171" s="52">
        <v>0</v>
      </c>
      <c r="BB171" s="18">
        <v>0</v>
      </c>
    </row>
    <row r="172" spans="1:54">
      <c r="A172" s="67" t="str">
        <f ca="1">IF(Input!A18="","",Input!A18)</f>
        <v>Bly</v>
      </c>
      <c r="B172" s="42" t="str">
        <f ca="1">IF(Input!D18="","",Input!D18)</f>
        <v>g</v>
      </c>
      <c r="C172" s="26">
        <v>2000</v>
      </c>
      <c r="D172" s="52" t="s">
        <v>76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2">
        <v>0</v>
      </c>
      <c r="AB172" s="52">
        <v>0</v>
      </c>
      <c r="AC172" s="52">
        <v>0</v>
      </c>
      <c r="AD172" s="52">
        <v>0</v>
      </c>
      <c r="AE172" s="52">
        <v>0</v>
      </c>
      <c r="AF172" s="52">
        <v>0</v>
      </c>
      <c r="AG172" s="52">
        <v>0</v>
      </c>
      <c r="AH172" s="52">
        <v>0</v>
      </c>
      <c r="AI172" s="52">
        <v>0</v>
      </c>
      <c r="AJ172" s="52">
        <v>0</v>
      </c>
      <c r="AK172" s="52">
        <v>0</v>
      </c>
      <c r="AL172" s="52">
        <v>0</v>
      </c>
      <c r="AM172" s="52">
        <v>0</v>
      </c>
      <c r="AN172" s="52">
        <v>0</v>
      </c>
      <c r="AO172" s="52">
        <v>0</v>
      </c>
      <c r="AP172" s="52">
        <v>0</v>
      </c>
      <c r="AQ172" s="52">
        <v>0</v>
      </c>
      <c r="AR172" s="52">
        <v>0</v>
      </c>
      <c r="AS172" s="52">
        <v>0</v>
      </c>
      <c r="AT172" s="52">
        <v>0</v>
      </c>
      <c r="AU172" s="52">
        <v>0</v>
      </c>
      <c r="AV172" s="52">
        <v>0</v>
      </c>
      <c r="AW172" s="52">
        <v>0</v>
      </c>
      <c r="AX172" s="52">
        <v>0</v>
      </c>
      <c r="AY172" s="52">
        <v>0</v>
      </c>
      <c r="AZ172" s="52">
        <v>0</v>
      </c>
      <c r="BA172" s="52">
        <v>0</v>
      </c>
      <c r="BB172" s="18">
        <v>0</v>
      </c>
    </row>
    <row r="173" spans="1:54">
      <c r="A173" s="67" t="str">
        <f ca="1">IF(Input!A19="","",Input!A19)</f>
        <v>Cadmium (Cd)</v>
      </c>
      <c r="B173" s="42" t="str">
        <f ca="1">IF(Input!D19="","",Input!D19)</f>
        <v>kg</v>
      </c>
      <c r="C173" s="26">
        <v>2000</v>
      </c>
      <c r="D173" s="52" t="s">
        <v>76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2">
        <v>0</v>
      </c>
      <c r="Z173" s="52">
        <v>0</v>
      </c>
      <c r="AA173" s="52">
        <v>0</v>
      </c>
      <c r="AB173" s="52">
        <v>0</v>
      </c>
      <c r="AC173" s="52">
        <v>0</v>
      </c>
      <c r="AD173" s="52">
        <v>0</v>
      </c>
      <c r="AE173" s="52">
        <v>0</v>
      </c>
      <c r="AF173" s="52">
        <v>0</v>
      </c>
      <c r="AG173" s="52">
        <v>0</v>
      </c>
      <c r="AH173" s="52">
        <v>0</v>
      </c>
      <c r="AI173" s="52">
        <v>0</v>
      </c>
      <c r="AJ173" s="52">
        <v>0</v>
      </c>
      <c r="AK173" s="52">
        <v>0</v>
      </c>
      <c r="AL173" s="52">
        <v>0</v>
      </c>
      <c r="AM173" s="52">
        <v>0</v>
      </c>
      <c r="AN173" s="52">
        <v>0</v>
      </c>
      <c r="AO173" s="52">
        <v>0</v>
      </c>
      <c r="AP173" s="52">
        <v>0</v>
      </c>
      <c r="AQ173" s="52">
        <v>0</v>
      </c>
      <c r="AR173" s="52">
        <v>0</v>
      </c>
      <c r="AS173" s="52">
        <v>0</v>
      </c>
      <c r="AT173" s="52">
        <v>0</v>
      </c>
      <c r="AU173" s="52">
        <v>0</v>
      </c>
      <c r="AV173" s="52">
        <v>0</v>
      </c>
      <c r="AW173" s="52">
        <v>0</v>
      </c>
      <c r="AX173" s="52">
        <v>0</v>
      </c>
      <c r="AY173" s="52">
        <v>0</v>
      </c>
      <c r="AZ173" s="52">
        <v>0</v>
      </c>
      <c r="BA173" s="52">
        <v>0</v>
      </c>
      <c r="BB173" s="18">
        <v>0</v>
      </c>
    </row>
    <row r="174" spans="1:54">
      <c r="A174" s="67" t="str">
        <f ca="1">IF(Input!A20="","",Input!A20)</f>
        <v>Krom (Cr) - typisk blanding</v>
      </c>
      <c r="B174" s="42" t="str">
        <f ca="1">IF(Input!D20="","",Input!D20)</f>
        <v>kg</v>
      </c>
      <c r="C174" s="26">
        <v>2000</v>
      </c>
      <c r="D174" s="52" t="s">
        <v>76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2">
        <v>0</v>
      </c>
      <c r="W174" s="52">
        <v>0</v>
      </c>
      <c r="X174" s="52">
        <v>0</v>
      </c>
      <c r="Y174" s="52">
        <v>0</v>
      </c>
      <c r="Z174" s="52">
        <v>0</v>
      </c>
      <c r="AA174" s="52">
        <v>0</v>
      </c>
      <c r="AB174" s="52">
        <v>0</v>
      </c>
      <c r="AC174" s="52">
        <v>0</v>
      </c>
      <c r="AD174" s="52">
        <v>0</v>
      </c>
      <c r="AE174" s="52">
        <v>0</v>
      </c>
      <c r="AF174" s="52">
        <v>0</v>
      </c>
      <c r="AG174" s="52">
        <v>0</v>
      </c>
      <c r="AH174" s="52">
        <v>0</v>
      </c>
      <c r="AI174" s="52">
        <v>0</v>
      </c>
      <c r="AJ174" s="52">
        <v>0</v>
      </c>
      <c r="AK174" s="52">
        <v>0</v>
      </c>
      <c r="AL174" s="52">
        <v>0</v>
      </c>
      <c r="AM174" s="52">
        <v>0</v>
      </c>
      <c r="AN174" s="52">
        <v>0</v>
      </c>
      <c r="AO174" s="52">
        <v>0</v>
      </c>
      <c r="AP174" s="52">
        <v>0</v>
      </c>
      <c r="AQ174" s="52">
        <v>0</v>
      </c>
      <c r="AR174" s="52">
        <v>0</v>
      </c>
      <c r="AS174" s="52">
        <v>0</v>
      </c>
      <c r="AT174" s="52">
        <v>0</v>
      </c>
      <c r="AU174" s="52">
        <v>0</v>
      </c>
      <c r="AV174" s="52">
        <v>0</v>
      </c>
      <c r="AW174" s="52">
        <v>0</v>
      </c>
      <c r="AX174" s="52">
        <v>0</v>
      </c>
      <c r="AY174" s="52">
        <v>0</v>
      </c>
      <c r="AZ174" s="52">
        <v>0</v>
      </c>
      <c r="BA174" s="52">
        <v>0</v>
      </c>
      <c r="BB174" s="18">
        <v>0</v>
      </c>
    </row>
    <row r="175" spans="1:54">
      <c r="A175" s="67" t="str">
        <f ca="1">IF(Input!A21="","",Input!A21)</f>
        <v>Formaldehyd</v>
      </c>
      <c r="B175" s="42" t="str">
        <f ca="1">IF(Input!D21="","",Input!D21)</f>
        <v>kg</v>
      </c>
      <c r="C175" s="26">
        <v>2000</v>
      </c>
      <c r="D175" s="52" t="s">
        <v>76</v>
      </c>
      <c r="E175" s="52">
        <v>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52">
        <v>0</v>
      </c>
      <c r="T175" s="52">
        <v>0</v>
      </c>
      <c r="U175" s="52">
        <v>0</v>
      </c>
      <c r="V175" s="52">
        <v>0</v>
      </c>
      <c r="W175" s="52">
        <v>0</v>
      </c>
      <c r="X175" s="52">
        <v>0</v>
      </c>
      <c r="Y175" s="52">
        <v>0</v>
      </c>
      <c r="Z175" s="52">
        <v>0</v>
      </c>
      <c r="AA175" s="52">
        <v>0</v>
      </c>
      <c r="AB175" s="52">
        <v>0</v>
      </c>
      <c r="AC175" s="52">
        <v>0</v>
      </c>
      <c r="AD175" s="52">
        <v>0</v>
      </c>
      <c r="AE175" s="52">
        <v>0</v>
      </c>
      <c r="AF175" s="52">
        <v>0</v>
      </c>
      <c r="AG175" s="52">
        <v>0</v>
      </c>
      <c r="AH175" s="52">
        <v>0</v>
      </c>
      <c r="AI175" s="52">
        <v>0</v>
      </c>
      <c r="AJ175" s="52">
        <v>0</v>
      </c>
      <c r="AK175" s="52">
        <v>0</v>
      </c>
      <c r="AL175" s="52">
        <v>0</v>
      </c>
      <c r="AM175" s="52">
        <v>0</v>
      </c>
      <c r="AN175" s="52">
        <v>0</v>
      </c>
      <c r="AO175" s="52">
        <v>0</v>
      </c>
      <c r="AP175" s="52">
        <v>0</v>
      </c>
      <c r="AQ175" s="52">
        <v>0</v>
      </c>
      <c r="AR175" s="52">
        <v>0</v>
      </c>
      <c r="AS175" s="52">
        <v>0</v>
      </c>
      <c r="AT175" s="52">
        <v>0</v>
      </c>
      <c r="AU175" s="52">
        <v>0</v>
      </c>
      <c r="AV175" s="52">
        <v>0</v>
      </c>
      <c r="AW175" s="52">
        <v>0</v>
      </c>
      <c r="AX175" s="52">
        <v>0</v>
      </c>
      <c r="AY175" s="52">
        <v>0</v>
      </c>
      <c r="AZ175" s="52">
        <v>0</v>
      </c>
      <c r="BA175" s="52">
        <v>0</v>
      </c>
      <c r="BB175" s="18">
        <v>0</v>
      </c>
    </row>
    <row r="176" spans="1:54">
      <c r="A176" s="67" t="str">
        <f ca="1">IF(Input!A22="","",Input!A22)</f>
        <v>Nikkel (Ni)</v>
      </c>
      <c r="B176" s="42" t="str">
        <f ca="1">IF(Input!D22="","",Input!D22)</f>
        <v>kg</v>
      </c>
      <c r="C176" s="26">
        <v>2000</v>
      </c>
      <c r="D176" s="52" t="s">
        <v>76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52">
        <v>0</v>
      </c>
      <c r="T176" s="52">
        <v>0</v>
      </c>
      <c r="U176" s="52">
        <v>0</v>
      </c>
      <c r="V176" s="52">
        <v>0</v>
      </c>
      <c r="W176" s="52">
        <v>0</v>
      </c>
      <c r="X176" s="52">
        <v>0</v>
      </c>
      <c r="Y176" s="52">
        <v>0</v>
      </c>
      <c r="Z176" s="52">
        <v>0</v>
      </c>
      <c r="AA176" s="52">
        <v>0</v>
      </c>
      <c r="AB176" s="52">
        <v>0</v>
      </c>
      <c r="AC176" s="52">
        <v>0</v>
      </c>
      <c r="AD176" s="52">
        <v>0</v>
      </c>
      <c r="AE176" s="52">
        <v>0</v>
      </c>
      <c r="AF176" s="52">
        <v>0</v>
      </c>
      <c r="AG176" s="52">
        <v>0</v>
      </c>
      <c r="AH176" s="52">
        <v>0</v>
      </c>
      <c r="AI176" s="52">
        <v>0</v>
      </c>
      <c r="AJ176" s="52">
        <v>0</v>
      </c>
      <c r="AK176" s="52">
        <v>0</v>
      </c>
      <c r="AL176" s="52">
        <v>0</v>
      </c>
      <c r="AM176" s="52">
        <v>0</v>
      </c>
      <c r="AN176" s="52">
        <v>0</v>
      </c>
      <c r="AO176" s="52">
        <v>0</v>
      </c>
      <c r="AP176" s="52">
        <v>0</v>
      </c>
      <c r="AQ176" s="52">
        <v>0</v>
      </c>
      <c r="AR176" s="52">
        <v>0</v>
      </c>
      <c r="AS176" s="52">
        <v>0</v>
      </c>
      <c r="AT176" s="52">
        <v>0</v>
      </c>
      <c r="AU176" s="52">
        <v>0</v>
      </c>
      <c r="AV176" s="52">
        <v>0</v>
      </c>
      <c r="AW176" s="52">
        <v>0</v>
      </c>
      <c r="AX176" s="52">
        <v>0</v>
      </c>
      <c r="AY176" s="52">
        <v>0</v>
      </c>
      <c r="AZ176" s="52">
        <v>0</v>
      </c>
      <c r="BA176" s="52">
        <v>0</v>
      </c>
      <c r="BB176" s="18">
        <v>0</v>
      </c>
    </row>
    <row r="177" spans="1:54">
      <c r="A177" s="67" t="str">
        <f ca="1">IF(Input!A23="","",Input!A23)</f>
        <v>Ammoniak (NH3)</v>
      </c>
      <c r="B177" s="42" t="str">
        <f ca="1">IF(Input!D23="","",Input!D23)</f>
        <v>kg</v>
      </c>
      <c r="C177" s="26">
        <v>2000</v>
      </c>
      <c r="D177" s="52" t="s">
        <v>76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52">
        <v>0</v>
      </c>
      <c r="T177" s="52">
        <v>0</v>
      </c>
      <c r="U177" s="52">
        <v>0</v>
      </c>
      <c r="V177" s="52">
        <v>0</v>
      </c>
      <c r="W177" s="52">
        <v>0</v>
      </c>
      <c r="X177" s="52">
        <v>0</v>
      </c>
      <c r="Y177" s="52">
        <v>0</v>
      </c>
      <c r="Z177" s="52">
        <v>0</v>
      </c>
      <c r="AA177" s="52">
        <v>0</v>
      </c>
      <c r="AB177" s="52">
        <v>0</v>
      </c>
      <c r="AC177" s="52">
        <v>0</v>
      </c>
      <c r="AD177" s="52">
        <v>0</v>
      </c>
      <c r="AE177" s="52">
        <v>0</v>
      </c>
      <c r="AF177" s="52">
        <v>0</v>
      </c>
      <c r="AG177" s="52">
        <v>0</v>
      </c>
      <c r="AH177" s="52">
        <v>0</v>
      </c>
      <c r="AI177" s="52">
        <v>0</v>
      </c>
      <c r="AJ177" s="52">
        <v>0</v>
      </c>
      <c r="AK177" s="52">
        <v>0</v>
      </c>
      <c r="AL177" s="52">
        <v>0</v>
      </c>
      <c r="AM177" s="52">
        <v>0</v>
      </c>
      <c r="AN177" s="52">
        <v>0</v>
      </c>
      <c r="AO177" s="52">
        <v>0</v>
      </c>
      <c r="AP177" s="52">
        <v>0</v>
      </c>
      <c r="AQ177" s="52">
        <v>0</v>
      </c>
      <c r="AR177" s="52">
        <v>0</v>
      </c>
      <c r="AS177" s="52">
        <v>0</v>
      </c>
      <c r="AT177" s="52">
        <v>0</v>
      </c>
      <c r="AU177" s="52">
        <v>0</v>
      </c>
      <c r="AV177" s="52">
        <v>0</v>
      </c>
      <c r="AW177" s="52">
        <v>0</v>
      </c>
      <c r="AX177" s="52">
        <v>0</v>
      </c>
      <c r="AY177" s="52">
        <v>0</v>
      </c>
      <c r="AZ177" s="52">
        <v>0</v>
      </c>
      <c r="BA177" s="52">
        <v>0</v>
      </c>
      <c r="BB177" s="18">
        <v>0</v>
      </c>
    </row>
    <row r="178" spans="1:54">
      <c r="A178" s="67" t="str">
        <f ca="1">IF(Input!A24="","",Input!A24)</f>
        <v>Metan (CH4)</v>
      </c>
      <c r="B178" s="42" t="str">
        <f ca="1">IF(Input!D24="","",Input!D24)</f>
        <v>kg</v>
      </c>
      <c r="C178" s="26">
        <v>2008</v>
      </c>
      <c r="D178" s="52" t="s">
        <v>76</v>
      </c>
      <c r="E178" s="52">
        <v>0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  <c r="S178" s="52">
        <v>0</v>
      </c>
      <c r="T178" s="52">
        <v>0</v>
      </c>
      <c r="U178" s="52">
        <v>0</v>
      </c>
      <c r="V178" s="52">
        <v>0</v>
      </c>
      <c r="W178" s="52">
        <v>0</v>
      </c>
      <c r="X178" s="52">
        <v>0</v>
      </c>
      <c r="Y178" s="52">
        <v>0</v>
      </c>
      <c r="Z178" s="52">
        <v>0</v>
      </c>
      <c r="AA178" s="52">
        <v>0</v>
      </c>
      <c r="AB178" s="52">
        <v>0</v>
      </c>
      <c r="AC178" s="52">
        <v>0</v>
      </c>
      <c r="AD178" s="52">
        <v>0</v>
      </c>
      <c r="AE178" s="52">
        <v>0</v>
      </c>
      <c r="AF178" s="52">
        <v>0</v>
      </c>
      <c r="AG178" s="52">
        <v>0</v>
      </c>
      <c r="AH178" s="52">
        <v>0</v>
      </c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2">
        <v>0</v>
      </c>
      <c r="AO178" s="52">
        <v>0</v>
      </c>
      <c r="AP178" s="52">
        <v>0</v>
      </c>
      <c r="AQ178" s="52">
        <v>0</v>
      </c>
      <c r="AR178" s="52">
        <v>0</v>
      </c>
      <c r="AS178" s="52">
        <v>0</v>
      </c>
      <c r="AT178" s="52">
        <v>0</v>
      </c>
      <c r="AU178" s="52">
        <v>0</v>
      </c>
      <c r="AV178" s="52">
        <v>0</v>
      </c>
      <c r="AW178" s="52">
        <v>0</v>
      </c>
      <c r="AX178" s="52">
        <v>0</v>
      </c>
      <c r="AY178" s="52">
        <v>0</v>
      </c>
      <c r="AZ178" s="52">
        <v>0</v>
      </c>
      <c r="BA178" s="52">
        <v>0</v>
      </c>
      <c r="BB178" s="18">
        <v>0</v>
      </c>
    </row>
    <row r="179" spans="1:54">
      <c r="A179" s="67" t="str">
        <f ca="1">IF(Input!A25="","",Input!A25)</f>
        <v>Lattergas (N2O)</v>
      </c>
      <c r="B179" s="42" t="str">
        <f ca="1">IF(Input!D25="","",Input!D25)</f>
        <v>kg</v>
      </c>
      <c r="C179" s="26">
        <v>2008</v>
      </c>
      <c r="D179" s="52" t="s">
        <v>76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52">
        <v>0</v>
      </c>
      <c r="T179" s="52">
        <v>0</v>
      </c>
      <c r="U179" s="52">
        <v>0</v>
      </c>
      <c r="V179" s="52">
        <v>0</v>
      </c>
      <c r="W179" s="52">
        <v>0</v>
      </c>
      <c r="X179" s="52">
        <v>0</v>
      </c>
      <c r="Y179" s="52">
        <v>0</v>
      </c>
      <c r="Z179" s="52">
        <v>0</v>
      </c>
      <c r="AA179" s="52">
        <v>0</v>
      </c>
      <c r="AB179" s="52">
        <v>0</v>
      </c>
      <c r="AC179" s="52">
        <v>0</v>
      </c>
      <c r="AD179" s="52">
        <v>0</v>
      </c>
      <c r="AE179" s="52">
        <v>0</v>
      </c>
      <c r="AF179" s="52">
        <v>0</v>
      </c>
      <c r="AG179" s="52">
        <v>0</v>
      </c>
      <c r="AH179" s="52">
        <v>0</v>
      </c>
      <c r="AI179" s="52">
        <v>0</v>
      </c>
      <c r="AJ179" s="52">
        <v>0</v>
      </c>
      <c r="AK179" s="52">
        <v>0</v>
      </c>
      <c r="AL179" s="52">
        <v>0</v>
      </c>
      <c r="AM179" s="52">
        <v>0</v>
      </c>
      <c r="AN179" s="52">
        <v>0</v>
      </c>
      <c r="AO179" s="52">
        <v>0</v>
      </c>
      <c r="AP179" s="52">
        <v>0</v>
      </c>
      <c r="AQ179" s="52">
        <v>0</v>
      </c>
      <c r="AR179" s="52">
        <v>0</v>
      </c>
      <c r="AS179" s="52">
        <v>0</v>
      </c>
      <c r="AT179" s="52">
        <v>0</v>
      </c>
      <c r="AU179" s="52">
        <v>0</v>
      </c>
      <c r="AV179" s="52">
        <v>0</v>
      </c>
      <c r="AW179" s="52">
        <v>0</v>
      </c>
      <c r="AX179" s="52">
        <v>0</v>
      </c>
      <c r="AY179" s="52">
        <v>0</v>
      </c>
      <c r="AZ179" s="52">
        <v>0</v>
      </c>
      <c r="BA179" s="52">
        <v>0</v>
      </c>
      <c r="BB179" s="18">
        <v>0</v>
      </c>
    </row>
    <row r="180" spans="1:54" hidden="1">
      <c r="A180" s="57" t="str">
        <f ca="1">IF(Input!A26="","",Input!A26)</f>
        <v/>
      </c>
      <c r="B180" s="49" t="str">
        <f ca="1">IF(Input!D26="","",Input!D26)</f>
        <v/>
      </c>
      <c r="C180" s="27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21"/>
    </row>
    <row r="181" spans="1:54" hidden="1">
      <c r="A181" s="57" t="str">
        <f ca="1">IF(Input!A27="","",Input!A27)</f>
        <v/>
      </c>
      <c r="B181" s="49" t="str">
        <f ca="1">IF(Input!D27="","",Input!D27)</f>
        <v/>
      </c>
      <c r="C181" s="27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21"/>
    </row>
    <row r="182" spans="1:54" hidden="1">
      <c r="A182" s="57" t="str">
        <f ca="1">IF(Input!A28="","",Input!A28)</f>
        <v/>
      </c>
      <c r="B182" s="49" t="str">
        <f ca="1">IF(Input!D28="","",Input!D28)</f>
        <v/>
      </c>
      <c r="C182" s="27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21"/>
    </row>
    <row r="183" spans="1:54" hidden="1">
      <c r="A183" s="57" t="str">
        <f ca="1">IF(Input!A29="","",Input!A29)</f>
        <v/>
      </c>
      <c r="B183" s="49" t="str">
        <f ca="1">IF(Input!D29="","",Input!D29)</f>
        <v/>
      </c>
      <c r="C183" s="27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21"/>
    </row>
    <row r="184" spans="1:54" hidden="1">
      <c r="A184" s="57" t="str">
        <f ca="1">IF(Input!A30="","",Input!A30)</f>
        <v/>
      </c>
      <c r="B184" s="49" t="str">
        <f ca="1">IF(Input!D30="","",Input!D30)</f>
        <v/>
      </c>
      <c r="C184" s="27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21"/>
    </row>
    <row r="185" spans="1:54" hidden="1">
      <c r="A185" s="57" t="str">
        <f ca="1">IF(Input!A31="","",Input!A31)</f>
        <v/>
      </c>
      <c r="B185" s="49" t="str">
        <f ca="1">IF(Input!D31="","",Input!D31)</f>
        <v/>
      </c>
      <c r="C185" s="27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21"/>
    </row>
    <row r="186" spans="1:54" hidden="1">
      <c r="A186" s="57" t="str">
        <f ca="1">IF(Input!A32="","",Input!A32)</f>
        <v/>
      </c>
      <c r="B186" s="49" t="str">
        <f ca="1">IF(Input!D32="","",Input!D32)</f>
        <v/>
      </c>
      <c r="C186" s="27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21"/>
    </row>
    <row r="187" spans="1:54" hidden="1">
      <c r="A187" s="57" t="str">
        <f ca="1">IF(Input!A33="","",Input!A33)</f>
        <v/>
      </c>
      <c r="B187" s="49" t="str">
        <f ca="1">IF(Input!D33="","",Input!D33)</f>
        <v/>
      </c>
      <c r="C187" s="27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21"/>
    </row>
    <row r="188" spans="1:54" hidden="1">
      <c r="A188" s="57" t="str">
        <f ca="1">IF(Input!A34="","",Input!A34)</f>
        <v/>
      </c>
      <c r="B188" s="49" t="str">
        <f ca="1">IF(Input!D34="","",Input!D34)</f>
        <v/>
      </c>
      <c r="C188" s="27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21"/>
    </row>
    <row r="189" spans="1:54" hidden="1">
      <c r="A189" s="57" t="str">
        <f ca="1">IF(Input!A35="","",Input!A35)</f>
        <v/>
      </c>
      <c r="B189" s="49" t="str">
        <f ca="1">IF(Input!D35="","",Input!D35)</f>
        <v/>
      </c>
      <c r="C189" s="27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21"/>
    </row>
    <row r="190" spans="1:54" hidden="1">
      <c r="A190" s="57" t="str">
        <f ca="1">IF(Input!A36="","",Input!A36)</f>
        <v/>
      </c>
      <c r="B190" s="49" t="str">
        <f ca="1">IF(Input!D36="","",Input!D36)</f>
        <v/>
      </c>
      <c r="C190" s="27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21"/>
    </row>
    <row r="191" spans="1:54" hidden="1">
      <c r="A191" s="57" t="str">
        <f ca="1">IF(Input!A37="","",Input!A37)</f>
        <v/>
      </c>
      <c r="B191" s="49" t="str">
        <f ca="1">IF(Input!D37="","",Input!D37)</f>
        <v/>
      </c>
      <c r="C191" s="27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21"/>
    </row>
    <row r="192" spans="1:54" hidden="1">
      <c r="A192" s="57" t="str">
        <f ca="1">IF(Input!A38="","",Input!A38)</f>
        <v/>
      </c>
      <c r="B192" s="49" t="str">
        <f ca="1">IF(Input!D38="","",Input!D38)</f>
        <v/>
      </c>
      <c r="C192" s="27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21"/>
    </row>
    <row r="193" spans="1:54" hidden="1">
      <c r="A193" s="57" t="str">
        <f ca="1">IF(Input!A39="","",Input!A39)</f>
        <v/>
      </c>
      <c r="B193" s="49" t="str">
        <f ca="1">IF(Input!D39="","",Input!D39)</f>
        <v/>
      </c>
      <c r="C193" s="27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21"/>
    </row>
    <row r="194" spans="1:54" hidden="1">
      <c r="A194" s="57" t="str">
        <f ca="1">IF(Input!A40="","",Input!A40)</f>
        <v/>
      </c>
      <c r="B194" s="49" t="str">
        <f ca="1">IF(Input!D40="","",Input!D40)</f>
        <v/>
      </c>
      <c r="C194" s="27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21"/>
    </row>
    <row r="195" spans="1:54" hidden="1">
      <c r="A195" s="57" t="str">
        <f ca="1">IF(Input!A41="","",Input!A41)</f>
        <v/>
      </c>
      <c r="B195" s="49" t="str">
        <f ca="1">IF(Input!D41="","",Input!D41)</f>
        <v/>
      </c>
      <c r="C195" s="27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21"/>
    </row>
    <row r="196" spans="1:54" hidden="1">
      <c r="A196" s="57" t="str">
        <f ca="1">IF(Input!A42="","",Input!A42)</f>
        <v/>
      </c>
      <c r="B196" s="49" t="str">
        <f ca="1">IF(Input!D42="","",Input!D42)</f>
        <v/>
      </c>
      <c r="C196" s="27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21"/>
    </row>
    <row r="197" spans="1:54" hidden="1">
      <c r="A197" s="57" t="str">
        <f ca="1">IF(Input!A43="","",Input!A43)</f>
        <v/>
      </c>
      <c r="B197" s="49" t="str">
        <f ca="1">IF(Input!D43="","",Input!D43)</f>
        <v/>
      </c>
      <c r="C197" s="27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21"/>
    </row>
    <row r="198" spans="1:54" hidden="1">
      <c r="A198" s="57" t="str">
        <f ca="1">IF(Input!A44="","",Input!A44)</f>
        <v/>
      </c>
      <c r="B198" s="49" t="str">
        <f ca="1">IF(Input!D44="","",Input!D44)</f>
        <v/>
      </c>
      <c r="C198" s="27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21"/>
    </row>
    <row r="199" spans="1:54" hidden="1">
      <c r="A199" s="57" t="str">
        <f ca="1">IF(Input!A45="","",Input!A45)</f>
        <v/>
      </c>
      <c r="B199" s="49" t="str">
        <f ca="1">IF(Input!D45="","",Input!D45)</f>
        <v/>
      </c>
      <c r="C199" s="27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21"/>
    </row>
    <row r="200" spans="1:54" hidden="1">
      <c r="A200" s="57" t="str">
        <f ca="1">IF(Input!A46="","",Input!A46)</f>
        <v/>
      </c>
      <c r="B200" s="49" t="str">
        <f ca="1">IF(Input!D46="","",Input!D46)</f>
        <v/>
      </c>
      <c r="C200" s="27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21"/>
    </row>
    <row r="201" spans="1:54" hidden="1">
      <c r="A201" s="57" t="str">
        <f ca="1">IF(Input!A47="","",Input!A47)</f>
        <v/>
      </c>
      <c r="B201" s="49" t="str">
        <f ca="1">IF(Input!D47="","",Input!D47)</f>
        <v/>
      </c>
      <c r="C201" s="27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21"/>
    </row>
    <row r="202" spans="1:54" hidden="1">
      <c r="A202" s="57" t="str">
        <f ca="1">IF(Input!A48="","",Input!A48)</f>
        <v/>
      </c>
      <c r="B202" s="49" t="str">
        <f ca="1">IF(Input!D48="","",Input!D48)</f>
        <v/>
      </c>
      <c r="C202" s="27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21"/>
    </row>
    <row r="203" spans="1:54" hidden="1">
      <c r="A203" s="57" t="str">
        <f ca="1">IF(Input!A49="","",Input!A49)</f>
        <v/>
      </c>
      <c r="B203" s="49" t="str">
        <f ca="1">IF(Input!D49="","",Input!D49)</f>
        <v/>
      </c>
      <c r="C203" s="27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21"/>
    </row>
    <row r="204" spans="1:54" hidden="1">
      <c r="A204" s="57" t="str">
        <f ca="1">IF(Input!A50="","",Input!A50)</f>
        <v/>
      </c>
      <c r="B204" s="49" t="str">
        <f ca="1">IF(Input!D50="","",Input!D50)</f>
        <v/>
      </c>
      <c r="C204" s="27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21"/>
    </row>
    <row r="205" spans="1:54" hidden="1">
      <c r="A205" s="57" t="str">
        <f ca="1">IF(Input!A51="","",Input!A51)</f>
        <v/>
      </c>
      <c r="B205" s="49" t="str">
        <f ca="1">IF(Input!D51="","",Input!D51)</f>
        <v/>
      </c>
      <c r="C205" s="27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21"/>
    </row>
    <row r="206" spans="1:54" hidden="1">
      <c r="A206" s="57" t="str">
        <f ca="1">IF(Input!A52="","",Input!A52)</f>
        <v/>
      </c>
      <c r="B206" s="49" t="str">
        <f ca="1">IF(Input!D52="","",Input!D52)</f>
        <v/>
      </c>
      <c r="C206" s="27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21"/>
    </row>
    <row r="207" spans="1:54" hidden="1">
      <c r="A207" s="57" t="str">
        <f ca="1">IF(Input!A53="","",Input!A53)</f>
        <v/>
      </c>
      <c r="B207" s="49" t="str">
        <f ca="1">IF(Input!D53="","",Input!D53)</f>
        <v/>
      </c>
      <c r="C207" s="27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21"/>
    </row>
    <row r="208" spans="1:54" hidden="1">
      <c r="A208" s="57" t="str">
        <f ca="1">IF(Input!A54="","",Input!A54)</f>
        <v/>
      </c>
      <c r="B208" s="49" t="str">
        <f ca="1">IF(Input!D54="","",Input!D54)</f>
        <v/>
      </c>
      <c r="C208" s="27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21"/>
    </row>
    <row r="209" spans="1:54" hidden="1">
      <c r="A209" s="57" t="str">
        <f ca="1">IF(Input!A55="","",Input!A55)</f>
        <v/>
      </c>
      <c r="B209" s="49" t="str">
        <f ca="1">IF(Input!D55="","",Input!D55)</f>
        <v/>
      </c>
      <c r="C209" s="27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21"/>
    </row>
    <row r="210" spans="1:54" hidden="1">
      <c r="A210" s="57" t="str">
        <f ca="1">IF(Input!A56="","",Input!A56)</f>
        <v/>
      </c>
      <c r="B210" s="49" t="str">
        <f ca="1">IF(Input!D56="","",Input!D56)</f>
        <v/>
      </c>
      <c r="C210" s="27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21"/>
    </row>
    <row r="211" spans="1:54" hidden="1">
      <c r="A211" s="57" t="str">
        <f ca="1">IF(Input!A57="","",Input!A57)</f>
        <v/>
      </c>
      <c r="B211" s="49" t="str">
        <f ca="1">IF(Input!D57="","",Input!D57)</f>
        <v/>
      </c>
      <c r="C211" s="27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21"/>
    </row>
    <row r="212" spans="1:54" hidden="1">
      <c r="A212" s="57" t="str">
        <f ca="1">IF(Input!A58="","",Input!A58)</f>
        <v/>
      </c>
      <c r="B212" s="49" t="str">
        <f ca="1">IF(Input!D58="","",Input!D58)</f>
        <v/>
      </c>
      <c r="C212" s="27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21"/>
    </row>
    <row r="213" spans="1:54" hidden="1">
      <c r="A213" s="57" t="str">
        <f ca="1">IF(Input!A59="","",Input!A59)</f>
        <v/>
      </c>
      <c r="B213" s="49" t="str">
        <f ca="1">IF(Input!D59="","",Input!D59)</f>
        <v/>
      </c>
      <c r="C213" s="27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21"/>
    </row>
    <row r="214" spans="1:54" hidden="1">
      <c r="A214" s="57" t="str">
        <f ca="1">IF(Input!A60="","",Input!A60)</f>
        <v/>
      </c>
      <c r="B214" s="49" t="str">
        <f ca="1">IF(Input!D60="","",Input!D60)</f>
        <v/>
      </c>
      <c r="C214" s="27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21"/>
    </row>
    <row r="215" spans="1:54" hidden="1">
      <c r="A215" s="57" t="str">
        <f ca="1">IF(Input!A61="","",Input!A61)</f>
        <v/>
      </c>
      <c r="B215" s="49" t="str">
        <f ca="1">IF(Input!D61="","",Input!D61)</f>
        <v/>
      </c>
      <c r="C215" s="27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21"/>
    </row>
    <row r="216" spans="1:54" hidden="1">
      <c r="A216" s="57" t="str">
        <f ca="1">IF(Input!A62="","",Input!A62)</f>
        <v/>
      </c>
      <c r="B216" s="49" t="str">
        <f ca="1">IF(Input!D62="","",Input!D62)</f>
        <v/>
      </c>
      <c r="C216" s="27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21"/>
    </row>
    <row r="217" spans="1:54" hidden="1">
      <c r="A217" s="57" t="str">
        <f ca="1">IF(Input!A63="","",Input!A63)</f>
        <v/>
      </c>
      <c r="B217" s="49" t="str">
        <f ca="1">IF(Input!D63="","",Input!D63)</f>
        <v/>
      </c>
      <c r="C217" s="27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21"/>
    </row>
    <row r="218" spans="1:54" hidden="1">
      <c r="A218" s="57" t="str">
        <f ca="1">IF(Input!A64="","",Input!A64)</f>
        <v/>
      </c>
      <c r="B218" s="49" t="str">
        <f ca="1">IF(Input!D64="","",Input!D64)</f>
        <v/>
      </c>
      <c r="C218" s="27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21"/>
    </row>
    <row r="219" spans="1:54" hidden="1">
      <c r="A219" s="57" t="str">
        <f ca="1">IF(Input!A65="","",Input!A65)</f>
        <v/>
      </c>
      <c r="B219" s="49" t="str">
        <f ca="1">IF(Input!D65="","",Input!D65)</f>
        <v/>
      </c>
      <c r="C219" s="27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21"/>
    </row>
    <row r="220" spans="1:54" hidden="1">
      <c r="A220" s="57" t="str">
        <f ca="1">IF(Input!A66="","",Input!A66)</f>
        <v/>
      </c>
      <c r="B220" s="49" t="str">
        <f ca="1">IF(Input!D66="","",Input!D66)</f>
        <v/>
      </c>
      <c r="C220" s="27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21"/>
    </row>
    <row r="221" spans="1:54" hidden="1">
      <c r="A221" s="57" t="str">
        <f ca="1">IF(Input!A67="","",Input!A67)</f>
        <v/>
      </c>
      <c r="B221" s="49" t="str">
        <f ca="1">IF(Input!D67="","",Input!D67)</f>
        <v/>
      </c>
      <c r="C221" s="27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21"/>
    </row>
    <row r="222" spans="1:54" hidden="1">
      <c r="A222" s="57" t="str">
        <f ca="1">IF(Input!A68="","",Input!A68)</f>
        <v/>
      </c>
      <c r="B222" s="49" t="str">
        <f ca="1">IF(Input!D68="","",Input!D68)</f>
        <v/>
      </c>
      <c r="C222" s="27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21"/>
    </row>
    <row r="223" spans="1:54" hidden="1">
      <c r="A223" s="57" t="str">
        <f ca="1">IF(Input!A69="","",Input!A69)</f>
        <v/>
      </c>
      <c r="B223" s="49" t="str">
        <f ca="1">IF(Input!D69="","",Input!D69)</f>
        <v/>
      </c>
      <c r="C223" s="27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21"/>
    </row>
    <row r="224" spans="1:54" hidden="1">
      <c r="A224" s="57" t="str">
        <f ca="1">IF(Input!A70="","",Input!A70)</f>
        <v/>
      </c>
      <c r="B224" s="49" t="str">
        <f ca="1">IF(Input!D70="","",Input!D70)</f>
        <v/>
      </c>
      <c r="C224" s="27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21"/>
    </row>
    <row r="225" spans="1:54">
      <c r="A225" s="57" t="str">
        <f ca="1">IF(Input!A71="","",Input!A71)</f>
        <v/>
      </c>
      <c r="B225" s="49" t="str">
        <f ca="1">IF(Input!D71="","",Input!D71)</f>
        <v/>
      </c>
      <c r="C225" s="27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21"/>
    </row>
    <row r="226" spans="1:54">
      <c r="A226" s="50" t="str">
        <f ca="1">IF(Input!A72="","",Input!A72)</f>
        <v/>
      </c>
      <c r="B226" s="58" t="str">
        <f ca="1">IF(Input!D72="","",Input!D72)</f>
        <v/>
      </c>
      <c r="C226" s="28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3"/>
    </row>
    <row r="228" spans="1:54" ht="30" customHeight="1">
      <c r="A228" s="76" t="str">
        <f ca="1">IF(B7="uden","Priser uden moms omregnet til opgørelsesåret",IF(B7="med","Priser med moms omregnet til opgørelsesåret.","Angiv med eller uden i kolone B6"))</f>
        <v>Priser med moms omregnet til opgørelsesåret.</v>
      </c>
      <c r="B228" s="70">
        <v>2011</v>
      </c>
      <c r="C228" s="70">
        <v>2012</v>
      </c>
      <c r="D228" s="70">
        <v>2013</v>
      </c>
      <c r="E228" s="70">
        <v>2014</v>
      </c>
      <c r="F228" s="70">
        <v>2015</v>
      </c>
      <c r="G228" s="70">
        <v>2016</v>
      </c>
      <c r="H228" s="70">
        <v>2017</v>
      </c>
      <c r="I228" s="70">
        <v>2018</v>
      </c>
      <c r="J228" s="70">
        <v>2019</v>
      </c>
      <c r="K228" s="70">
        <v>2020</v>
      </c>
      <c r="L228" s="70">
        <v>2021</v>
      </c>
      <c r="M228" s="70">
        <v>2022</v>
      </c>
      <c r="N228" s="70">
        <v>2023</v>
      </c>
      <c r="O228" s="70">
        <v>2024</v>
      </c>
      <c r="P228" s="70">
        <v>2025</v>
      </c>
      <c r="Q228" s="70">
        <v>2026</v>
      </c>
      <c r="R228" s="70">
        <v>2027</v>
      </c>
      <c r="S228" s="70">
        <v>2028</v>
      </c>
      <c r="T228" s="70">
        <v>2029</v>
      </c>
      <c r="U228" s="70">
        <v>2030</v>
      </c>
      <c r="V228" s="70">
        <v>2031</v>
      </c>
      <c r="W228" s="70">
        <v>2032</v>
      </c>
      <c r="X228" s="70">
        <v>2033</v>
      </c>
      <c r="Y228" s="70">
        <v>2034</v>
      </c>
      <c r="Z228" s="70">
        <v>2035</v>
      </c>
      <c r="AA228" s="70">
        <v>2036</v>
      </c>
      <c r="AB228" s="70">
        <v>2037</v>
      </c>
      <c r="AC228" s="70">
        <v>2038</v>
      </c>
      <c r="AD228" s="70">
        <v>2039</v>
      </c>
      <c r="AE228" s="70">
        <v>2040</v>
      </c>
      <c r="AF228" s="70">
        <v>2041</v>
      </c>
      <c r="AG228" s="70">
        <v>2042</v>
      </c>
      <c r="AH228" s="70">
        <v>2043</v>
      </c>
      <c r="AI228" s="70">
        <v>2044</v>
      </c>
      <c r="AJ228" s="70">
        <v>2045</v>
      </c>
      <c r="AK228" s="70">
        <v>2046</v>
      </c>
      <c r="AL228" s="70">
        <v>2047</v>
      </c>
      <c r="AM228" s="70">
        <v>2048</v>
      </c>
      <c r="AN228" s="70">
        <v>2049</v>
      </c>
      <c r="AO228" s="70">
        <v>2050</v>
      </c>
      <c r="AP228" s="70">
        <v>2051</v>
      </c>
      <c r="AQ228" s="70">
        <v>2052</v>
      </c>
      <c r="AR228" s="70">
        <v>2053</v>
      </c>
      <c r="AS228" s="70">
        <v>2054</v>
      </c>
      <c r="AT228" s="70">
        <v>2055</v>
      </c>
      <c r="AU228" s="70">
        <v>2056</v>
      </c>
      <c r="AV228" s="70">
        <v>2057</v>
      </c>
      <c r="AW228" s="70">
        <v>2058</v>
      </c>
      <c r="AX228" s="70">
        <v>2059</v>
      </c>
      <c r="AY228" s="71">
        <v>2060</v>
      </c>
      <c r="AZ228" s="60"/>
      <c r="BA228" s="60"/>
      <c r="BB228" s="61"/>
    </row>
    <row r="229" spans="1:54">
      <c r="A229" s="67" t="str">
        <f ca="1">IF(Input!A3="","",Input!A3)</f>
        <v>Fremstillingsomkostninger</v>
      </c>
      <c r="B229" s="42">
        <f ca="1">IF(E157="",0,E157*IF($D157=$B$7,1,IF(AND($D157="med",$B$7="uden")=TRUE,0.8,IF(AND($B$7="med",$D157="uden")=TRUE,1.25,"MOMS?")))*INDEX($D$3:$X$3,MATCH($B$5,$D$2:$X$2))/INDEX($D$3:$X$3,MATCH($C157,$D$2:$X$2)))</f>
        <v>1</v>
      </c>
      <c r="C229" s="42">
        <f t="shared" ref="C229:D244" si="154">IF(F157="",0,F157*IF($D157=$B$7,1,IF(AND($D157="med",$B$7="uden")=TRUE,0.8,IF(AND($B$7="med",$D157="uden")=TRUE,1.25,"MOMS?")))*INDEX($D$3:$X$3,MATCH($B$5,$D$2:$X$2))/INDEX($D$3:$X$3,MATCH($C157,$D$2:$X$2)))</f>
        <v>1</v>
      </c>
      <c r="D229" s="42">
        <f t="shared" si="154"/>
        <v>1</v>
      </c>
      <c r="E229" s="42">
        <f t="shared" ref="E229:E292" si="155">IF(H157="",0,H157*IF($D157=$B$7,1,IF(AND($D157="med",$B$7="uden")=TRUE,0.8,IF(AND($B$7="med",$D157="uden")=TRUE,1.25,"MOMS?")))*INDEX($D$3:$X$3,MATCH($B$5,$D$2:$X$2))/INDEX($D$3:$X$3,MATCH($C157,$D$2:$X$2)))</f>
        <v>1</v>
      </c>
      <c r="F229" s="42">
        <f t="shared" ref="F229:F292" si="156">IF(I157="",0,I157*IF($D157=$B$7,1,IF(AND($D157="med",$B$7="uden")=TRUE,0.8,IF(AND($B$7="med",$D157="uden")=TRUE,1.25,"MOMS?")))*INDEX($D$3:$X$3,MATCH($B$5,$D$2:$X$2))/INDEX($D$3:$X$3,MATCH($C157,$D$2:$X$2)))</f>
        <v>1</v>
      </c>
      <c r="G229" s="42">
        <f t="shared" ref="G229:G292" si="157">IF(J157="",0,J157*IF($D157=$B$7,1,IF(AND($D157="med",$B$7="uden")=TRUE,0.8,IF(AND($B$7="med",$D157="uden")=TRUE,1.25,"MOMS?")))*INDEX($D$3:$X$3,MATCH($B$5,$D$2:$X$2))/INDEX($D$3:$X$3,MATCH($C157,$D$2:$X$2)))</f>
        <v>1</v>
      </c>
      <c r="H229" s="42">
        <f t="shared" ref="H229:H292" si="158">IF(K157="",0,K157*IF($D157=$B$7,1,IF(AND($D157="med",$B$7="uden")=TRUE,0.8,IF(AND($B$7="med",$D157="uden")=TRUE,1.25,"MOMS?")))*INDEX($D$3:$X$3,MATCH($B$5,$D$2:$X$2))/INDEX($D$3:$X$3,MATCH($C157,$D$2:$X$2)))</f>
        <v>1</v>
      </c>
      <c r="I229" s="42">
        <f t="shared" ref="I229:I292" si="159">IF(L157="",0,L157*IF($D157=$B$7,1,IF(AND($D157="med",$B$7="uden")=TRUE,0.8,IF(AND($B$7="med",$D157="uden")=TRUE,1.25,"MOMS?")))*INDEX($D$3:$X$3,MATCH($B$5,$D$2:$X$2))/INDEX($D$3:$X$3,MATCH($C157,$D$2:$X$2)))</f>
        <v>1</v>
      </c>
      <c r="J229" s="42">
        <f t="shared" ref="J229:J292" si="160">IF(M157="",0,M157*IF($D157=$B$7,1,IF(AND($D157="med",$B$7="uden")=TRUE,0.8,IF(AND($B$7="med",$D157="uden")=TRUE,1.25,"MOMS?")))*INDEX($D$3:$X$3,MATCH($B$5,$D$2:$X$2))/INDEX($D$3:$X$3,MATCH($C157,$D$2:$X$2)))</f>
        <v>1</v>
      </c>
      <c r="K229" s="42">
        <f t="shared" ref="K229:K292" si="161">IF(N157="",0,N157*IF($D157=$B$7,1,IF(AND($D157="med",$B$7="uden")=TRUE,0.8,IF(AND($B$7="med",$D157="uden")=TRUE,1.25,"MOMS?")))*INDEX($D$3:$X$3,MATCH($B$5,$D$2:$X$2))/INDEX($D$3:$X$3,MATCH($C157,$D$2:$X$2)))</f>
        <v>1</v>
      </c>
      <c r="L229" s="42">
        <f t="shared" ref="L229:L292" si="162">IF(O157="",0,O157*IF($D157=$B$7,1,IF(AND($D157="med",$B$7="uden")=TRUE,0.8,IF(AND($B$7="med",$D157="uden")=TRUE,1.25,"MOMS?")))*INDEX($D$3:$X$3,MATCH($B$5,$D$2:$X$2))/INDEX($D$3:$X$3,MATCH($C157,$D$2:$X$2)))</f>
        <v>1</v>
      </c>
      <c r="M229" s="42">
        <f t="shared" ref="M229:M292" si="163">IF(P157="",0,P157*IF($D157=$B$7,1,IF(AND($D157="med",$B$7="uden")=TRUE,0.8,IF(AND($B$7="med",$D157="uden")=TRUE,1.25,"MOMS?")))*INDEX($D$3:$X$3,MATCH($B$5,$D$2:$X$2))/INDEX($D$3:$X$3,MATCH($C157,$D$2:$X$2)))</f>
        <v>1</v>
      </c>
      <c r="N229" s="42">
        <f t="shared" ref="N229:N292" si="164">IF(Q157="",0,Q157*IF($D157=$B$7,1,IF(AND($D157="med",$B$7="uden")=TRUE,0.8,IF(AND($B$7="med",$D157="uden")=TRUE,1.25,"MOMS?")))*INDEX($D$3:$X$3,MATCH($B$5,$D$2:$X$2))/INDEX($D$3:$X$3,MATCH($C157,$D$2:$X$2)))</f>
        <v>1</v>
      </c>
      <c r="O229" s="42">
        <f t="shared" ref="O229:O292" si="165">IF(R157="",0,R157*IF($D157=$B$7,1,IF(AND($D157="med",$B$7="uden")=TRUE,0.8,IF(AND($B$7="med",$D157="uden")=TRUE,1.25,"MOMS?")))*INDEX($D$3:$X$3,MATCH($B$5,$D$2:$X$2))/INDEX($D$3:$X$3,MATCH($C157,$D$2:$X$2)))</f>
        <v>1</v>
      </c>
      <c r="P229" s="42">
        <f t="shared" ref="P229:P292" si="166">IF(S157="",0,S157*IF($D157=$B$7,1,IF(AND($D157="med",$B$7="uden")=TRUE,0.8,IF(AND($B$7="med",$D157="uden")=TRUE,1.25,"MOMS?")))*INDEX($D$3:$X$3,MATCH($B$5,$D$2:$X$2))/INDEX($D$3:$X$3,MATCH($C157,$D$2:$X$2)))</f>
        <v>1</v>
      </c>
      <c r="Q229" s="42">
        <f t="shared" ref="Q229:Q292" si="167">IF(T157="",0,T157*IF($D157=$B$7,1,IF(AND($D157="med",$B$7="uden")=TRUE,0.8,IF(AND($B$7="med",$D157="uden")=TRUE,1.25,"MOMS?")))*INDEX($D$3:$X$3,MATCH($B$5,$D$2:$X$2))/INDEX($D$3:$X$3,MATCH($C157,$D$2:$X$2)))</f>
        <v>1</v>
      </c>
      <c r="R229" s="42">
        <f t="shared" ref="R229:R292" si="168">IF(U157="",0,U157*IF($D157=$B$7,1,IF(AND($D157="med",$B$7="uden")=TRUE,0.8,IF(AND($B$7="med",$D157="uden")=TRUE,1.25,"MOMS?")))*INDEX($D$3:$X$3,MATCH($B$5,$D$2:$X$2))/INDEX($D$3:$X$3,MATCH($C157,$D$2:$X$2)))</f>
        <v>1</v>
      </c>
      <c r="S229" s="42">
        <f t="shared" ref="S229:S292" si="169">IF(V157="",0,V157*IF($D157=$B$7,1,IF(AND($D157="med",$B$7="uden")=TRUE,0.8,IF(AND($B$7="med",$D157="uden")=TRUE,1.25,"MOMS?")))*INDEX($D$3:$X$3,MATCH($B$5,$D$2:$X$2))/INDEX($D$3:$X$3,MATCH($C157,$D$2:$X$2)))</f>
        <v>1</v>
      </c>
      <c r="T229" s="42">
        <f t="shared" ref="T229:T292" si="170">IF(W157="",0,W157*IF($D157=$B$7,1,IF(AND($D157="med",$B$7="uden")=TRUE,0.8,IF(AND($B$7="med",$D157="uden")=TRUE,1.25,"MOMS?")))*INDEX($D$3:$X$3,MATCH($B$5,$D$2:$X$2))/INDEX($D$3:$X$3,MATCH($C157,$D$2:$X$2)))</f>
        <v>1</v>
      </c>
      <c r="U229" s="42">
        <f t="shared" ref="U229:U292" si="171">IF(X157="",0,X157*IF($D157=$B$7,1,IF(AND($D157="med",$B$7="uden")=TRUE,0.8,IF(AND($B$7="med",$D157="uden")=TRUE,1.25,"MOMS?")))*INDEX($D$3:$X$3,MATCH($B$5,$D$2:$X$2))/INDEX($D$3:$X$3,MATCH($C157,$D$2:$X$2)))</f>
        <v>1</v>
      </c>
      <c r="V229" s="42">
        <f t="shared" ref="V229:V292" si="172">IF(Y157="",0,Y157*IF($D157=$B$7,1,IF(AND($D157="med",$B$7="uden")=TRUE,0.8,IF(AND($B$7="med",$D157="uden")=TRUE,1.25,"MOMS?")))*INDEX($D$3:$X$3,MATCH($B$5,$D$2:$X$2))/INDEX($D$3:$X$3,MATCH($C157,$D$2:$X$2)))</f>
        <v>1</v>
      </c>
      <c r="W229" s="42">
        <f t="shared" ref="W229:W292" si="173">IF(Z157="",0,Z157*IF($D157=$B$7,1,IF(AND($D157="med",$B$7="uden")=TRUE,0.8,IF(AND($B$7="med",$D157="uden")=TRUE,1.25,"MOMS?")))*INDEX($D$3:$X$3,MATCH($B$5,$D$2:$X$2))/INDEX($D$3:$X$3,MATCH($C157,$D$2:$X$2)))</f>
        <v>1</v>
      </c>
      <c r="X229" s="42">
        <f t="shared" ref="X229:X292" si="174">IF(AA157="",0,AA157*IF($D157=$B$7,1,IF(AND($D157="med",$B$7="uden")=TRUE,0.8,IF(AND($B$7="med",$D157="uden")=TRUE,1.25,"MOMS?")))*INDEX($D$3:$X$3,MATCH($B$5,$D$2:$X$2))/INDEX($D$3:$X$3,MATCH($C157,$D$2:$X$2)))</f>
        <v>1</v>
      </c>
      <c r="Y229" s="42">
        <f t="shared" ref="Y229:Y292" si="175">IF(AB157="",0,AB157*IF($D157=$B$7,1,IF(AND($D157="med",$B$7="uden")=TRUE,0.8,IF(AND($B$7="med",$D157="uden")=TRUE,1.25,"MOMS?")))*INDEX($D$3:$X$3,MATCH($B$5,$D$2:$X$2))/INDEX($D$3:$X$3,MATCH($C157,$D$2:$X$2)))</f>
        <v>1</v>
      </c>
      <c r="Z229" s="42">
        <f t="shared" ref="Z229:Z292" si="176">IF(AC157="",0,AC157*IF($D157=$B$7,1,IF(AND($D157="med",$B$7="uden")=TRUE,0.8,IF(AND($B$7="med",$D157="uden")=TRUE,1.25,"MOMS?")))*INDEX($D$3:$X$3,MATCH($B$5,$D$2:$X$2))/INDEX($D$3:$X$3,MATCH($C157,$D$2:$X$2)))</f>
        <v>1</v>
      </c>
      <c r="AA229" s="42">
        <f t="shared" ref="AA229:AA292" si="177">IF(AD157="",0,AD157*IF($D157=$B$7,1,IF(AND($D157="med",$B$7="uden")=TRUE,0.8,IF(AND($B$7="med",$D157="uden")=TRUE,1.25,"MOMS?")))*INDEX($D$3:$X$3,MATCH($B$5,$D$2:$X$2))/INDEX($D$3:$X$3,MATCH($C157,$D$2:$X$2)))</f>
        <v>1</v>
      </c>
      <c r="AB229" s="42">
        <f t="shared" ref="AB229:AB292" si="178">IF(AE157="",0,AE157*IF($D157=$B$7,1,IF(AND($D157="med",$B$7="uden")=TRUE,0.8,IF(AND($B$7="med",$D157="uden")=TRUE,1.25,"MOMS?")))*INDEX($D$3:$X$3,MATCH($B$5,$D$2:$X$2))/INDEX($D$3:$X$3,MATCH($C157,$D$2:$X$2)))</f>
        <v>1</v>
      </c>
      <c r="AC229" s="42">
        <f t="shared" ref="AC229:AC292" si="179">IF(AF157="",0,AF157*IF($D157=$B$7,1,IF(AND($D157="med",$B$7="uden")=TRUE,0.8,IF(AND($B$7="med",$D157="uden")=TRUE,1.25,"MOMS?")))*INDEX($D$3:$X$3,MATCH($B$5,$D$2:$X$2))/INDEX($D$3:$X$3,MATCH($C157,$D$2:$X$2)))</f>
        <v>1</v>
      </c>
      <c r="AD229" s="42">
        <f t="shared" ref="AD229:AD292" si="180">IF(AG157="",0,AG157*IF($D157=$B$7,1,IF(AND($D157="med",$B$7="uden")=TRUE,0.8,IF(AND($B$7="med",$D157="uden")=TRUE,1.25,"MOMS?")))*INDEX($D$3:$X$3,MATCH($B$5,$D$2:$X$2))/INDEX($D$3:$X$3,MATCH($C157,$D$2:$X$2)))</f>
        <v>1</v>
      </c>
      <c r="AE229" s="42">
        <f t="shared" ref="AE229:AE292" si="181">IF(AH157="",0,AH157*IF($D157=$B$7,1,IF(AND($D157="med",$B$7="uden")=TRUE,0.8,IF(AND($B$7="med",$D157="uden")=TRUE,1.25,"MOMS?")))*INDEX($D$3:$X$3,MATCH($B$5,$D$2:$X$2))/INDEX($D$3:$X$3,MATCH($C157,$D$2:$X$2)))</f>
        <v>1</v>
      </c>
      <c r="AF229" s="42">
        <f t="shared" ref="AF229:AF292" si="182">IF(AI157="",0,AI157*IF($D157=$B$7,1,IF(AND($D157="med",$B$7="uden")=TRUE,0.8,IF(AND($B$7="med",$D157="uden")=TRUE,1.25,"MOMS?")))*INDEX($D$3:$X$3,MATCH($B$5,$D$2:$X$2))/INDEX($D$3:$X$3,MATCH($C157,$D$2:$X$2)))</f>
        <v>1</v>
      </c>
      <c r="AG229" s="42">
        <f t="shared" ref="AG229:AG292" si="183">IF(AJ157="",0,AJ157*IF($D157=$B$7,1,IF(AND($D157="med",$B$7="uden")=TRUE,0.8,IF(AND($B$7="med",$D157="uden")=TRUE,1.25,"MOMS?")))*INDEX($D$3:$X$3,MATCH($B$5,$D$2:$X$2))/INDEX($D$3:$X$3,MATCH($C157,$D$2:$X$2)))</f>
        <v>1</v>
      </c>
      <c r="AH229" s="42">
        <f t="shared" ref="AH229:AH292" si="184">IF(AK157="",0,AK157*IF($D157=$B$7,1,IF(AND($D157="med",$B$7="uden")=TRUE,0.8,IF(AND($B$7="med",$D157="uden")=TRUE,1.25,"MOMS?")))*INDEX($D$3:$X$3,MATCH($B$5,$D$2:$X$2))/INDEX($D$3:$X$3,MATCH($C157,$D$2:$X$2)))</f>
        <v>1</v>
      </c>
      <c r="AI229" s="42">
        <f t="shared" ref="AI229:AI292" si="185">IF(AL157="",0,AL157*IF($D157=$B$7,1,IF(AND($D157="med",$B$7="uden")=TRUE,0.8,IF(AND($B$7="med",$D157="uden")=TRUE,1.25,"MOMS?")))*INDEX($D$3:$X$3,MATCH($B$5,$D$2:$X$2))/INDEX($D$3:$X$3,MATCH($C157,$D$2:$X$2)))</f>
        <v>1</v>
      </c>
      <c r="AJ229" s="42">
        <f t="shared" ref="AJ229:AJ292" si="186">IF(AM157="",0,AM157*IF($D157=$B$7,1,IF(AND($D157="med",$B$7="uden")=TRUE,0.8,IF(AND($B$7="med",$D157="uden")=TRUE,1.25,"MOMS?")))*INDEX($D$3:$X$3,MATCH($B$5,$D$2:$X$2))/INDEX($D$3:$X$3,MATCH($C157,$D$2:$X$2)))</f>
        <v>1</v>
      </c>
      <c r="AK229" s="42">
        <f t="shared" ref="AK229:AK292" si="187">IF(AN157="",0,AN157*IF($D157=$B$7,1,IF(AND($D157="med",$B$7="uden")=TRUE,0.8,IF(AND($B$7="med",$D157="uden")=TRUE,1.25,"MOMS?")))*INDEX($D$3:$X$3,MATCH($B$5,$D$2:$X$2))/INDEX($D$3:$X$3,MATCH($C157,$D$2:$X$2)))</f>
        <v>1</v>
      </c>
      <c r="AL229" s="42">
        <f t="shared" ref="AL229:AL292" si="188">IF(AO157="",0,AO157*IF($D157=$B$7,1,IF(AND($D157="med",$B$7="uden")=TRUE,0.8,IF(AND($B$7="med",$D157="uden")=TRUE,1.25,"MOMS?")))*INDEX($D$3:$X$3,MATCH($B$5,$D$2:$X$2))/INDEX($D$3:$X$3,MATCH($C157,$D$2:$X$2)))</f>
        <v>1</v>
      </c>
      <c r="AM229" s="42">
        <f t="shared" ref="AM229:AM292" si="189">IF(AP157="",0,AP157*IF($D157=$B$7,1,IF(AND($D157="med",$B$7="uden")=TRUE,0.8,IF(AND($B$7="med",$D157="uden")=TRUE,1.25,"MOMS?")))*INDEX($D$3:$X$3,MATCH($B$5,$D$2:$X$2))/INDEX($D$3:$X$3,MATCH($C157,$D$2:$X$2)))</f>
        <v>1</v>
      </c>
      <c r="AN229" s="42">
        <f t="shared" ref="AN229:AN292" si="190">IF(AQ157="",0,AQ157*IF($D157=$B$7,1,IF(AND($D157="med",$B$7="uden")=TRUE,0.8,IF(AND($B$7="med",$D157="uden")=TRUE,1.25,"MOMS?")))*INDEX($D$3:$X$3,MATCH($B$5,$D$2:$X$2))/INDEX($D$3:$X$3,MATCH($C157,$D$2:$X$2)))</f>
        <v>1</v>
      </c>
      <c r="AO229" s="42">
        <f t="shared" ref="AO229:AO292" si="191">IF(AR157="",0,AR157*IF($D157=$B$7,1,IF(AND($D157="med",$B$7="uden")=TRUE,0.8,IF(AND($B$7="med",$D157="uden")=TRUE,1.25,"MOMS?")))*INDEX($D$3:$X$3,MATCH($B$5,$D$2:$X$2))/INDEX($D$3:$X$3,MATCH($C157,$D$2:$X$2)))</f>
        <v>1</v>
      </c>
      <c r="AP229" s="42">
        <f t="shared" ref="AP229:AP292" si="192">IF(AS157="",0,AS157*IF($D157=$B$7,1,IF(AND($D157="med",$B$7="uden")=TRUE,0.8,IF(AND($B$7="med",$D157="uden")=TRUE,1.25,"MOMS?")))*INDEX($D$3:$X$3,MATCH($B$5,$D$2:$X$2))/INDEX($D$3:$X$3,MATCH($C157,$D$2:$X$2)))</f>
        <v>1</v>
      </c>
      <c r="AQ229" s="42">
        <f t="shared" ref="AQ229:AQ292" si="193">IF(AT157="",0,AT157*IF($D157=$B$7,1,IF(AND($D157="med",$B$7="uden")=TRUE,0.8,IF(AND($B$7="med",$D157="uden")=TRUE,1.25,"MOMS?")))*INDEX($D$3:$X$3,MATCH($B$5,$D$2:$X$2))/INDEX($D$3:$X$3,MATCH($C157,$D$2:$X$2)))</f>
        <v>1</v>
      </c>
      <c r="AR229" s="42">
        <f t="shared" ref="AR229:AR292" si="194">IF(AU157="",0,AU157*IF($D157=$B$7,1,IF(AND($D157="med",$B$7="uden")=TRUE,0.8,IF(AND($B$7="med",$D157="uden")=TRUE,1.25,"MOMS?")))*INDEX($D$3:$X$3,MATCH($B$5,$D$2:$X$2))/INDEX($D$3:$X$3,MATCH($C157,$D$2:$X$2)))</f>
        <v>1</v>
      </c>
      <c r="AS229" s="42">
        <f t="shared" ref="AS229:AS292" si="195">IF(AV157="",0,AV157*IF($D157=$B$7,1,IF(AND($D157="med",$B$7="uden")=TRUE,0.8,IF(AND($B$7="med",$D157="uden")=TRUE,1.25,"MOMS?")))*INDEX($D$3:$X$3,MATCH($B$5,$D$2:$X$2))/INDEX($D$3:$X$3,MATCH($C157,$D$2:$X$2)))</f>
        <v>1</v>
      </c>
      <c r="AT229" s="42">
        <f t="shared" ref="AT229:AT292" si="196">IF(AW157="",0,AW157*IF($D157=$B$7,1,IF(AND($D157="med",$B$7="uden")=TRUE,0.8,IF(AND($B$7="med",$D157="uden")=TRUE,1.25,"MOMS?")))*INDEX($D$3:$X$3,MATCH($B$5,$D$2:$X$2))/INDEX($D$3:$X$3,MATCH($C157,$D$2:$X$2)))</f>
        <v>1</v>
      </c>
      <c r="AU229" s="42">
        <f t="shared" ref="AU229:AU292" si="197">IF(AX157="",0,AX157*IF($D157=$B$7,1,IF(AND($D157="med",$B$7="uden")=TRUE,0.8,IF(AND($B$7="med",$D157="uden")=TRUE,1.25,"MOMS?")))*INDEX($D$3:$X$3,MATCH($B$5,$D$2:$X$2))/INDEX($D$3:$X$3,MATCH($C157,$D$2:$X$2)))</f>
        <v>1</v>
      </c>
      <c r="AV229" s="42">
        <f t="shared" ref="AV229:AV292" si="198">IF(AY157="",0,AY157*IF($D157=$B$7,1,IF(AND($D157="med",$B$7="uden")=TRUE,0.8,IF(AND($B$7="med",$D157="uden")=TRUE,1.25,"MOMS?")))*INDEX($D$3:$X$3,MATCH($B$5,$D$2:$X$2))/INDEX($D$3:$X$3,MATCH($C157,$D$2:$X$2)))</f>
        <v>1</v>
      </c>
      <c r="AW229" s="42">
        <f t="shared" ref="AW229:AW292" si="199">IF(AZ157="",0,AZ157*IF($D157=$B$7,1,IF(AND($D157="med",$B$7="uden")=TRUE,0.8,IF(AND($B$7="med",$D157="uden")=TRUE,1.25,"MOMS?")))*INDEX($D$3:$X$3,MATCH($B$5,$D$2:$X$2))/INDEX($D$3:$X$3,MATCH($C157,$D$2:$X$2)))</f>
        <v>1</v>
      </c>
      <c r="AX229" s="42">
        <f t="shared" ref="AX229:AX292" si="200">IF(BA157="",0,BA157*IF($D157=$B$7,1,IF(AND($D157="med",$B$7="uden")=TRUE,0.8,IF(AND($B$7="med",$D157="uden")=TRUE,1.25,"MOMS?")))*INDEX($D$3:$X$3,MATCH($B$5,$D$2:$X$2))/INDEX($D$3:$X$3,MATCH($C157,$D$2:$X$2)))</f>
        <v>1</v>
      </c>
      <c r="AY229" s="84">
        <f t="shared" ref="AY229:AY292" si="201">IF(BB157="",0,BB157*IF($D157=$B$7,1,IF(AND($D157="med",$B$7="uden")=TRUE,0.8,IF(AND($B$7="med",$D157="uden")=TRUE,1.25,"MOMS?")))*INDEX($D$3:$X$3,MATCH($B$5,$D$2:$X$2))/INDEX($D$3:$X$3,MATCH($C157,$D$2:$X$2)))</f>
        <v>1</v>
      </c>
      <c r="AZ229" s="59"/>
      <c r="BA229" s="59"/>
      <c r="BB229" s="59"/>
    </row>
    <row r="230" spans="1:54">
      <c r="A230" s="67" t="str">
        <f ca="1">IF(Input!A4="","",Input!A4)</f>
        <v>Elforbrug (Privat)</v>
      </c>
      <c r="B230" s="42">
        <f t="shared" ref="B230:B293" si="202">IF(E158="",0,E158*IF($D158=$B$7,1,IF(AND($D158="med",$B$7="uden")=TRUE,0.8,IF(AND($B$7="med",$D158="uden")=TRUE,1.25,"MOMS?")))*INDEX($D$3:$X$3,MATCH($B$5,$D$2:$X$2))/INDEX($D$3:$X$3,MATCH($C158,$D$2:$X$2)))</f>
        <v>2.15</v>
      </c>
      <c r="C230" s="42">
        <f t="shared" si="154"/>
        <v>2.15</v>
      </c>
      <c r="D230" s="42">
        <f t="shared" si="154"/>
        <v>2.15</v>
      </c>
      <c r="E230" s="42">
        <f t="shared" si="155"/>
        <v>2.15</v>
      </c>
      <c r="F230" s="42">
        <f t="shared" si="156"/>
        <v>2.15</v>
      </c>
      <c r="G230" s="42">
        <f t="shared" si="157"/>
        <v>2.15</v>
      </c>
      <c r="H230" s="42">
        <f t="shared" si="158"/>
        <v>2.15</v>
      </c>
      <c r="I230" s="42">
        <f t="shared" si="159"/>
        <v>2.15</v>
      </c>
      <c r="J230" s="42">
        <f t="shared" si="160"/>
        <v>2.15</v>
      </c>
      <c r="K230" s="42">
        <f t="shared" si="161"/>
        <v>2.15</v>
      </c>
      <c r="L230" s="42">
        <f t="shared" si="162"/>
        <v>2.15</v>
      </c>
      <c r="M230" s="42">
        <f t="shared" si="163"/>
        <v>2.15</v>
      </c>
      <c r="N230" s="42">
        <f t="shared" si="164"/>
        <v>2.15</v>
      </c>
      <c r="O230" s="42">
        <f t="shared" si="165"/>
        <v>2.15</v>
      </c>
      <c r="P230" s="42">
        <f t="shared" si="166"/>
        <v>2.15</v>
      </c>
      <c r="Q230" s="42">
        <f t="shared" si="167"/>
        <v>2.15</v>
      </c>
      <c r="R230" s="42">
        <f t="shared" si="168"/>
        <v>2.15</v>
      </c>
      <c r="S230" s="42">
        <f t="shared" si="169"/>
        <v>2.15</v>
      </c>
      <c r="T230" s="42">
        <f t="shared" si="170"/>
        <v>2.15</v>
      </c>
      <c r="U230" s="42">
        <f t="shared" si="171"/>
        <v>2.15</v>
      </c>
      <c r="V230" s="42">
        <f t="shared" si="172"/>
        <v>2.15</v>
      </c>
      <c r="W230" s="42">
        <f t="shared" si="173"/>
        <v>2.15</v>
      </c>
      <c r="X230" s="42">
        <f t="shared" si="174"/>
        <v>2.15</v>
      </c>
      <c r="Y230" s="42">
        <f t="shared" si="175"/>
        <v>2.15</v>
      </c>
      <c r="Z230" s="42">
        <f t="shared" si="176"/>
        <v>2.15</v>
      </c>
      <c r="AA230" s="42">
        <f t="shared" si="177"/>
        <v>2.15</v>
      </c>
      <c r="AB230" s="42">
        <f t="shared" si="178"/>
        <v>2.15</v>
      </c>
      <c r="AC230" s="42">
        <f t="shared" si="179"/>
        <v>2.15</v>
      </c>
      <c r="AD230" s="42">
        <f t="shared" si="180"/>
        <v>2.15</v>
      </c>
      <c r="AE230" s="42">
        <f t="shared" si="181"/>
        <v>2.15</v>
      </c>
      <c r="AF230" s="42">
        <f t="shared" si="182"/>
        <v>2.15</v>
      </c>
      <c r="AG230" s="42">
        <f t="shared" si="183"/>
        <v>2.15</v>
      </c>
      <c r="AH230" s="42">
        <f t="shared" si="184"/>
        <v>2.15</v>
      </c>
      <c r="AI230" s="42">
        <f t="shared" si="185"/>
        <v>2.15</v>
      </c>
      <c r="AJ230" s="42">
        <f t="shared" si="186"/>
        <v>2.15</v>
      </c>
      <c r="AK230" s="42">
        <f t="shared" si="187"/>
        <v>2.15</v>
      </c>
      <c r="AL230" s="42">
        <f t="shared" si="188"/>
        <v>2.15</v>
      </c>
      <c r="AM230" s="42">
        <f t="shared" si="189"/>
        <v>2.15</v>
      </c>
      <c r="AN230" s="42">
        <f t="shared" si="190"/>
        <v>2.15</v>
      </c>
      <c r="AO230" s="42">
        <f t="shared" si="191"/>
        <v>2.15</v>
      </c>
      <c r="AP230" s="42">
        <f t="shared" si="192"/>
        <v>2.15</v>
      </c>
      <c r="AQ230" s="42">
        <f t="shared" si="193"/>
        <v>2.15</v>
      </c>
      <c r="AR230" s="42">
        <f t="shared" si="194"/>
        <v>2.15</v>
      </c>
      <c r="AS230" s="42">
        <f t="shared" si="195"/>
        <v>2.15</v>
      </c>
      <c r="AT230" s="42">
        <f t="shared" si="196"/>
        <v>2.15</v>
      </c>
      <c r="AU230" s="42">
        <f t="shared" si="197"/>
        <v>2.15</v>
      </c>
      <c r="AV230" s="42">
        <f t="shared" si="198"/>
        <v>2.15</v>
      </c>
      <c r="AW230" s="42">
        <f t="shared" si="199"/>
        <v>2.15</v>
      </c>
      <c r="AX230" s="42">
        <f t="shared" si="200"/>
        <v>2.15</v>
      </c>
      <c r="AY230" s="84">
        <f t="shared" si="201"/>
        <v>2.15</v>
      </c>
      <c r="AZ230" s="59"/>
      <c r="BA230" s="59"/>
      <c r="BB230" s="59"/>
    </row>
    <row r="231" spans="1:54">
      <c r="A231" s="67" t="str">
        <f ca="1">IF(Input!A5="","",Input!A5)</f>
        <v>Elforbrug (Virksomhed)</v>
      </c>
      <c r="B231" s="42">
        <f t="shared" si="202"/>
        <v>1.56</v>
      </c>
      <c r="C231" s="42">
        <f t="shared" si="154"/>
        <v>1.56</v>
      </c>
      <c r="D231" s="42">
        <f t="shared" si="154"/>
        <v>1.56</v>
      </c>
      <c r="E231" s="42">
        <f t="shared" si="155"/>
        <v>1.56</v>
      </c>
      <c r="F231" s="42">
        <f t="shared" si="156"/>
        <v>1.56</v>
      </c>
      <c r="G231" s="42">
        <f t="shared" si="157"/>
        <v>1.56</v>
      </c>
      <c r="H231" s="42">
        <f t="shared" si="158"/>
        <v>1.56</v>
      </c>
      <c r="I231" s="42">
        <f t="shared" si="159"/>
        <v>1.56</v>
      </c>
      <c r="J231" s="42">
        <f t="shared" si="160"/>
        <v>1.56</v>
      </c>
      <c r="K231" s="42">
        <f t="shared" si="161"/>
        <v>1.56</v>
      </c>
      <c r="L231" s="42">
        <f t="shared" si="162"/>
        <v>1.56</v>
      </c>
      <c r="M231" s="42">
        <f t="shared" si="163"/>
        <v>1.56</v>
      </c>
      <c r="N231" s="42">
        <f t="shared" si="164"/>
        <v>1.56</v>
      </c>
      <c r="O231" s="42">
        <f t="shared" si="165"/>
        <v>1.56</v>
      </c>
      <c r="P231" s="42">
        <f t="shared" si="166"/>
        <v>1.56</v>
      </c>
      <c r="Q231" s="42">
        <f t="shared" si="167"/>
        <v>1.56</v>
      </c>
      <c r="R231" s="42">
        <f t="shared" si="168"/>
        <v>1.56</v>
      </c>
      <c r="S231" s="42">
        <f t="shared" si="169"/>
        <v>1.56</v>
      </c>
      <c r="T231" s="42">
        <f t="shared" si="170"/>
        <v>1.56</v>
      </c>
      <c r="U231" s="42">
        <f t="shared" si="171"/>
        <v>1.56</v>
      </c>
      <c r="V231" s="42">
        <f t="shared" si="172"/>
        <v>1.56</v>
      </c>
      <c r="W231" s="42">
        <f t="shared" si="173"/>
        <v>1.56</v>
      </c>
      <c r="X231" s="42">
        <f t="shared" si="174"/>
        <v>1.56</v>
      </c>
      <c r="Y231" s="42">
        <f t="shared" si="175"/>
        <v>1.56</v>
      </c>
      <c r="Z231" s="42">
        <f t="shared" si="176"/>
        <v>1.56</v>
      </c>
      <c r="AA231" s="42">
        <f t="shared" si="177"/>
        <v>1.56</v>
      </c>
      <c r="AB231" s="42">
        <f t="shared" si="178"/>
        <v>1.56</v>
      </c>
      <c r="AC231" s="42">
        <f t="shared" si="179"/>
        <v>1.56</v>
      </c>
      <c r="AD231" s="42">
        <f t="shared" si="180"/>
        <v>1.56</v>
      </c>
      <c r="AE231" s="42">
        <f t="shared" si="181"/>
        <v>1.56</v>
      </c>
      <c r="AF231" s="42">
        <f t="shared" si="182"/>
        <v>1.56</v>
      </c>
      <c r="AG231" s="42">
        <f t="shared" si="183"/>
        <v>1.56</v>
      </c>
      <c r="AH231" s="42">
        <f t="shared" si="184"/>
        <v>1.56</v>
      </c>
      <c r="AI231" s="42">
        <f t="shared" si="185"/>
        <v>1.56</v>
      </c>
      <c r="AJ231" s="42">
        <f t="shared" si="186"/>
        <v>1.56</v>
      </c>
      <c r="AK231" s="42">
        <f t="shared" si="187"/>
        <v>1.56</v>
      </c>
      <c r="AL231" s="42">
        <f t="shared" si="188"/>
        <v>1.56</v>
      </c>
      <c r="AM231" s="42">
        <f t="shared" si="189"/>
        <v>1.56</v>
      </c>
      <c r="AN231" s="42">
        <f t="shared" si="190"/>
        <v>1.56</v>
      </c>
      <c r="AO231" s="42">
        <f t="shared" si="191"/>
        <v>1.56</v>
      </c>
      <c r="AP231" s="42">
        <f t="shared" si="192"/>
        <v>1.56</v>
      </c>
      <c r="AQ231" s="42">
        <f t="shared" si="193"/>
        <v>1.56</v>
      </c>
      <c r="AR231" s="42">
        <f t="shared" si="194"/>
        <v>1.56</v>
      </c>
      <c r="AS231" s="42">
        <f t="shared" si="195"/>
        <v>1.56</v>
      </c>
      <c r="AT231" s="42">
        <f t="shared" si="196"/>
        <v>1.56</v>
      </c>
      <c r="AU231" s="42">
        <f t="shared" si="197"/>
        <v>1.56</v>
      </c>
      <c r="AV231" s="42">
        <f t="shared" si="198"/>
        <v>1.56</v>
      </c>
      <c r="AW231" s="42">
        <f t="shared" si="199"/>
        <v>1.56</v>
      </c>
      <c r="AX231" s="42">
        <f t="shared" si="200"/>
        <v>1.56</v>
      </c>
      <c r="AY231" s="84">
        <f t="shared" si="201"/>
        <v>1.56</v>
      </c>
      <c r="AZ231" s="59"/>
      <c r="BA231" s="59"/>
      <c r="BB231" s="59"/>
    </row>
    <row r="232" spans="1:54">
      <c r="A232" s="67" t="str">
        <f ca="1">IF(Input!A6="","",Input!A6)</f>
        <v>Fyringsolie</v>
      </c>
      <c r="B232" s="85">
        <f t="shared" si="202"/>
        <v>384.25048944918029</v>
      </c>
      <c r="C232" s="85">
        <f t="shared" si="154"/>
        <v>384.25048944918029</v>
      </c>
      <c r="D232" s="85">
        <f t="shared" si="154"/>
        <v>384.25048944918029</v>
      </c>
      <c r="E232" s="85">
        <f t="shared" si="155"/>
        <v>384.25048944918029</v>
      </c>
      <c r="F232" s="85">
        <f t="shared" si="156"/>
        <v>384.25048944918029</v>
      </c>
      <c r="G232" s="85">
        <f t="shared" si="157"/>
        <v>384.25048944918029</v>
      </c>
      <c r="H232" s="85">
        <f t="shared" si="158"/>
        <v>384.25048944918029</v>
      </c>
      <c r="I232" s="85">
        <f t="shared" si="159"/>
        <v>384.25048944918029</v>
      </c>
      <c r="J232" s="85">
        <f t="shared" si="160"/>
        <v>384.25048944918029</v>
      </c>
      <c r="K232" s="85">
        <f t="shared" si="161"/>
        <v>384.25048944918029</v>
      </c>
      <c r="L232" s="85">
        <f t="shared" si="162"/>
        <v>384.25048944918029</v>
      </c>
      <c r="M232" s="85">
        <f t="shared" si="163"/>
        <v>384.25048944918029</v>
      </c>
      <c r="N232" s="85">
        <f t="shared" si="164"/>
        <v>384.25048944918029</v>
      </c>
      <c r="O232" s="85">
        <f t="shared" si="165"/>
        <v>384.25048944918029</v>
      </c>
      <c r="P232" s="85">
        <f t="shared" si="166"/>
        <v>384.25048944918029</v>
      </c>
      <c r="Q232" s="85">
        <f t="shared" si="167"/>
        <v>384.25048944918029</v>
      </c>
      <c r="R232" s="85">
        <f t="shared" si="168"/>
        <v>384.25048944918029</v>
      </c>
      <c r="S232" s="85">
        <f t="shared" si="169"/>
        <v>384.25048944918029</v>
      </c>
      <c r="T232" s="85">
        <f t="shared" si="170"/>
        <v>384.25048944918029</v>
      </c>
      <c r="U232" s="85">
        <f t="shared" si="171"/>
        <v>384.25048944918029</v>
      </c>
      <c r="V232" s="85">
        <f t="shared" si="172"/>
        <v>384.25048944918029</v>
      </c>
      <c r="W232" s="85">
        <f t="shared" si="173"/>
        <v>384.25048944918029</v>
      </c>
      <c r="X232" s="85">
        <f t="shared" si="174"/>
        <v>384.25048944918029</v>
      </c>
      <c r="Y232" s="85">
        <f t="shared" si="175"/>
        <v>384.25048944918029</v>
      </c>
      <c r="Z232" s="85">
        <f t="shared" si="176"/>
        <v>384.25048944918029</v>
      </c>
      <c r="AA232" s="85">
        <f t="shared" si="177"/>
        <v>384.25048944918029</v>
      </c>
      <c r="AB232" s="85">
        <f t="shared" si="178"/>
        <v>384.25048944918029</v>
      </c>
      <c r="AC232" s="85">
        <f t="shared" si="179"/>
        <v>384.25048944918029</v>
      </c>
      <c r="AD232" s="85">
        <f t="shared" si="180"/>
        <v>384.25048944918029</v>
      </c>
      <c r="AE232" s="85">
        <f t="shared" si="181"/>
        <v>384.25048944918029</v>
      </c>
      <c r="AF232" s="85">
        <f t="shared" si="182"/>
        <v>384.25048944918029</v>
      </c>
      <c r="AG232" s="85">
        <f t="shared" si="183"/>
        <v>384.25048944918029</v>
      </c>
      <c r="AH232" s="85">
        <f t="shared" si="184"/>
        <v>384.25048944918029</v>
      </c>
      <c r="AI232" s="85">
        <f t="shared" si="185"/>
        <v>384.25048944918029</v>
      </c>
      <c r="AJ232" s="85">
        <f t="shared" si="186"/>
        <v>384.25048944918029</v>
      </c>
      <c r="AK232" s="85">
        <f t="shared" si="187"/>
        <v>384.25048944918029</v>
      </c>
      <c r="AL232" s="85">
        <f t="shared" si="188"/>
        <v>384.25048944918029</v>
      </c>
      <c r="AM232" s="85">
        <f t="shared" si="189"/>
        <v>384.25048944918029</v>
      </c>
      <c r="AN232" s="85">
        <f t="shared" si="190"/>
        <v>384.25048944918029</v>
      </c>
      <c r="AO232" s="85">
        <f t="shared" si="191"/>
        <v>384.25048944918029</v>
      </c>
      <c r="AP232" s="85">
        <f t="shared" si="192"/>
        <v>384.25048944918029</v>
      </c>
      <c r="AQ232" s="85">
        <f t="shared" si="193"/>
        <v>384.25048944918029</v>
      </c>
      <c r="AR232" s="85">
        <f t="shared" si="194"/>
        <v>384.25048944918029</v>
      </c>
      <c r="AS232" s="85">
        <f t="shared" si="195"/>
        <v>384.25048944918029</v>
      </c>
      <c r="AT232" s="85">
        <f t="shared" si="196"/>
        <v>384.25048944918029</v>
      </c>
      <c r="AU232" s="85">
        <f t="shared" si="197"/>
        <v>384.25048944918029</v>
      </c>
      <c r="AV232" s="85">
        <f t="shared" si="198"/>
        <v>384.25048944918029</v>
      </c>
      <c r="AW232" s="85">
        <f t="shared" si="199"/>
        <v>384.25048944918029</v>
      </c>
      <c r="AX232" s="85">
        <f t="shared" si="200"/>
        <v>384.25048944918029</v>
      </c>
      <c r="AY232" s="86">
        <f t="shared" si="201"/>
        <v>384.25048944918029</v>
      </c>
      <c r="AZ232" s="59"/>
      <c r="BA232" s="59"/>
      <c r="BB232" s="59"/>
    </row>
    <row r="233" spans="1:54">
      <c r="A233" s="67" t="str">
        <f ca="1">IF(Input!A7="","",Input!A7)</f>
        <v>Naturgas</v>
      </c>
      <c r="B233" s="42">
        <f t="shared" si="202"/>
        <v>9.66</v>
      </c>
      <c r="C233" s="42">
        <f t="shared" si="154"/>
        <v>9.66</v>
      </c>
      <c r="D233" s="42">
        <f t="shared" si="154"/>
        <v>9.66</v>
      </c>
      <c r="E233" s="42">
        <f t="shared" si="155"/>
        <v>9.66</v>
      </c>
      <c r="F233" s="42">
        <f t="shared" si="156"/>
        <v>9.66</v>
      </c>
      <c r="G233" s="42">
        <f t="shared" si="157"/>
        <v>9.66</v>
      </c>
      <c r="H233" s="42">
        <f t="shared" si="158"/>
        <v>9.66</v>
      </c>
      <c r="I233" s="42">
        <f t="shared" si="159"/>
        <v>9.66</v>
      </c>
      <c r="J233" s="42">
        <f t="shared" si="160"/>
        <v>9.66</v>
      </c>
      <c r="K233" s="42">
        <f t="shared" si="161"/>
        <v>9.66</v>
      </c>
      <c r="L233" s="42">
        <f t="shared" si="162"/>
        <v>9.66</v>
      </c>
      <c r="M233" s="42">
        <f t="shared" si="163"/>
        <v>9.66</v>
      </c>
      <c r="N233" s="42">
        <f t="shared" si="164"/>
        <v>9.66</v>
      </c>
      <c r="O233" s="42">
        <f t="shared" si="165"/>
        <v>9.66</v>
      </c>
      <c r="P233" s="42">
        <f t="shared" si="166"/>
        <v>9.66</v>
      </c>
      <c r="Q233" s="42">
        <f t="shared" si="167"/>
        <v>9.66</v>
      </c>
      <c r="R233" s="42">
        <f t="shared" si="168"/>
        <v>9.66</v>
      </c>
      <c r="S233" s="42">
        <f t="shared" si="169"/>
        <v>9.66</v>
      </c>
      <c r="T233" s="42">
        <f t="shared" si="170"/>
        <v>9.66</v>
      </c>
      <c r="U233" s="42">
        <f t="shared" si="171"/>
        <v>9.66</v>
      </c>
      <c r="V233" s="42">
        <f t="shared" si="172"/>
        <v>9.66</v>
      </c>
      <c r="W233" s="42">
        <f t="shared" si="173"/>
        <v>9.66</v>
      </c>
      <c r="X233" s="42">
        <f t="shared" si="174"/>
        <v>9.66</v>
      </c>
      <c r="Y233" s="42">
        <f t="shared" si="175"/>
        <v>9.66</v>
      </c>
      <c r="Z233" s="42">
        <f t="shared" si="176"/>
        <v>9.66</v>
      </c>
      <c r="AA233" s="42">
        <f t="shared" si="177"/>
        <v>9.66</v>
      </c>
      <c r="AB233" s="42">
        <f t="shared" si="178"/>
        <v>9.66</v>
      </c>
      <c r="AC233" s="42">
        <f t="shared" si="179"/>
        <v>9.66</v>
      </c>
      <c r="AD233" s="42">
        <f t="shared" si="180"/>
        <v>9.66</v>
      </c>
      <c r="AE233" s="42">
        <f t="shared" si="181"/>
        <v>9.66</v>
      </c>
      <c r="AF233" s="42">
        <f t="shared" si="182"/>
        <v>9.66</v>
      </c>
      <c r="AG233" s="42">
        <f t="shared" si="183"/>
        <v>9.66</v>
      </c>
      <c r="AH233" s="42">
        <f t="shared" si="184"/>
        <v>9.66</v>
      </c>
      <c r="AI233" s="42">
        <f t="shared" si="185"/>
        <v>9.66</v>
      </c>
      <c r="AJ233" s="42">
        <f t="shared" si="186"/>
        <v>9.66</v>
      </c>
      <c r="AK233" s="42">
        <f t="shared" si="187"/>
        <v>9.66</v>
      </c>
      <c r="AL233" s="42">
        <f t="shared" si="188"/>
        <v>9.66</v>
      </c>
      <c r="AM233" s="42">
        <f t="shared" si="189"/>
        <v>9.66</v>
      </c>
      <c r="AN233" s="42">
        <f t="shared" si="190"/>
        <v>9.66</v>
      </c>
      <c r="AO233" s="42">
        <f t="shared" si="191"/>
        <v>9.66</v>
      </c>
      <c r="AP233" s="42">
        <f t="shared" si="192"/>
        <v>9.66</v>
      </c>
      <c r="AQ233" s="42">
        <f t="shared" si="193"/>
        <v>9.66</v>
      </c>
      <c r="AR233" s="42">
        <f t="shared" si="194"/>
        <v>9.66</v>
      </c>
      <c r="AS233" s="42">
        <f t="shared" si="195"/>
        <v>9.66</v>
      </c>
      <c r="AT233" s="42">
        <f t="shared" si="196"/>
        <v>9.66</v>
      </c>
      <c r="AU233" s="42">
        <f t="shared" si="197"/>
        <v>9.66</v>
      </c>
      <c r="AV233" s="42">
        <f t="shared" si="198"/>
        <v>9.66</v>
      </c>
      <c r="AW233" s="42">
        <f t="shared" si="199"/>
        <v>9.66</v>
      </c>
      <c r="AX233" s="42">
        <f t="shared" si="200"/>
        <v>9.66</v>
      </c>
      <c r="AY233" s="84">
        <f t="shared" si="201"/>
        <v>9.66</v>
      </c>
      <c r="AZ233" s="59"/>
      <c r="BA233" s="59"/>
      <c r="BB233" s="59"/>
    </row>
    <row r="234" spans="1:54">
      <c r="A234" s="67" t="str">
        <f ca="1">IF(Input!A8="","",Input!A8)</f>
        <v>Vaskemidler</v>
      </c>
      <c r="B234" s="87">
        <f t="shared" si="202"/>
        <v>36.637734939759035</v>
      </c>
      <c r="C234" s="87">
        <f t="shared" si="154"/>
        <v>36.637734939759035</v>
      </c>
      <c r="D234" s="87">
        <f t="shared" si="154"/>
        <v>36.637734939759035</v>
      </c>
      <c r="E234" s="87">
        <f t="shared" si="155"/>
        <v>36.637734939759035</v>
      </c>
      <c r="F234" s="87">
        <f t="shared" si="156"/>
        <v>36.637734939759035</v>
      </c>
      <c r="G234" s="87">
        <f t="shared" si="157"/>
        <v>36.637734939759035</v>
      </c>
      <c r="H234" s="87">
        <f t="shared" si="158"/>
        <v>36.637734939759035</v>
      </c>
      <c r="I234" s="87">
        <f t="shared" si="159"/>
        <v>36.637734939759035</v>
      </c>
      <c r="J234" s="87">
        <f t="shared" si="160"/>
        <v>36.637734939759035</v>
      </c>
      <c r="K234" s="87">
        <f t="shared" si="161"/>
        <v>36.637734939759035</v>
      </c>
      <c r="L234" s="87">
        <f t="shared" si="162"/>
        <v>36.637734939759035</v>
      </c>
      <c r="M234" s="87">
        <f t="shared" si="163"/>
        <v>36.637734939759035</v>
      </c>
      <c r="N234" s="87">
        <f t="shared" si="164"/>
        <v>36.637734939759035</v>
      </c>
      <c r="O234" s="87">
        <f t="shared" si="165"/>
        <v>36.637734939759035</v>
      </c>
      <c r="P234" s="87">
        <f t="shared" si="166"/>
        <v>36.637734939759035</v>
      </c>
      <c r="Q234" s="87">
        <f t="shared" si="167"/>
        <v>36.637734939759035</v>
      </c>
      <c r="R234" s="87">
        <f t="shared" si="168"/>
        <v>36.637734939759035</v>
      </c>
      <c r="S234" s="87">
        <f t="shared" si="169"/>
        <v>36.637734939759035</v>
      </c>
      <c r="T234" s="87">
        <f t="shared" si="170"/>
        <v>36.637734939759035</v>
      </c>
      <c r="U234" s="87">
        <f t="shared" si="171"/>
        <v>36.637734939759035</v>
      </c>
      <c r="V234" s="87">
        <f t="shared" si="172"/>
        <v>36.637734939759035</v>
      </c>
      <c r="W234" s="87">
        <f t="shared" si="173"/>
        <v>36.637734939759035</v>
      </c>
      <c r="X234" s="87">
        <f t="shared" si="174"/>
        <v>36.637734939759035</v>
      </c>
      <c r="Y234" s="87">
        <f t="shared" si="175"/>
        <v>36.637734939759035</v>
      </c>
      <c r="Z234" s="87">
        <f t="shared" si="176"/>
        <v>36.637734939759035</v>
      </c>
      <c r="AA234" s="87">
        <f t="shared" si="177"/>
        <v>36.637734939759035</v>
      </c>
      <c r="AB234" s="87">
        <f t="shared" si="178"/>
        <v>36.637734939759035</v>
      </c>
      <c r="AC234" s="87">
        <f t="shared" si="179"/>
        <v>36.637734939759035</v>
      </c>
      <c r="AD234" s="87">
        <f t="shared" si="180"/>
        <v>36.637734939759035</v>
      </c>
      <c r="AE234" s="87">
        <f t="shared" si="181"/>
        <v>36.637734939759035</v>
      </c>
      <c r="AF234" s="87">
        <f t="shared" si="182"/>
        <v>36.637734939759035</v>
      </c>
      <c r="AG234" s="87">
        <f t="shared" si="183"/>
        <v>36.637734939759035</v>
      </c>
      <c r="AH234" s="87">
        <f t="shared" si="184"/>
        <v>36.637734939759035</v>
      </c>
      <c r="AI234" s="87">
        <f t="shared" si="185"/>
        <v>36.637734939759035</v>
      </c>
      <c r="AJ234" s="87">
        <f t="shared" si="186"/>
        <v>36.637734939759035</v>
      </c>
      <c r="AK234" s="87">
        <f t="shared" si="187"/>
        <v>36.637734939759035</v>
      </c>
      <c r="AL234" s="87">
        <f t="shared" si="188"/>
        <v>36.637734939759035</v>
      </c>
      <c r="AM234" s="87">
        <f t="shared" si="189"/>
        <v>36.637734939759035</v>
      </c>
      <c r="AN234" s="87">
        <f t="shared" si="190"/>
        <v>36.637734939759035</v>
      </c>
      <c r="AO234" s="87">
        <f t="shared" si="191"/>
        <v>36.637734939759035</v>
      </c>
      <c r="AP234" s="87">
        <f t="shared" si="192"/>
        <v>36.637734939759035</v>
      </c>
      <c r="AQ234" s="87">
        <f t="shared" si="193"/>
        <v>36.637734939759035</v>
      </c>
      <c r="AR234" s="87">
        <f t="shared" si="194"/>
        <v>36.637734939759035</v>
      </c>
      <c r="AS234" s="87">
        <f t="shared" si="195"/>
        <v>36.637734939759035</v>
      </c>
      <c r="AT234" s="87">
        <f t="shared" si="196"/>
        <v>36.637734939759035</v>
      </c>
      <c r="AU234" s="87">
        <f t="shared" si="197"/>
        <v>36.637734939759035</v>
      </c>
      <c r="AV234" s="87">
        <f t="shared" si="198"/>
        <v>36.637734939759035</v>
      </c>
      <c r="AW234" s="87">
        <f t="shared" si="199"/>
        <v>36.637734939759035</v>
      </c>
      <c r="AX234" s="87">
        <f t="shared" si="200"/>
        <v>36.637734939759035</v>
      </c>
      <c r="AY234" s="88">
        <f t="shared" si="201"/>
        <v>36.637734939759035</v>
      </c>
      <c r="AZ234" s="59"/>
      <c r="BA234" s="59"/>
      <c r="BB234" s="59"/>
    </row>
    <row r="235" spans="1:54">
      <c r="A235" s="67" t="str">
        <f ca="1">IF(Input!A9="","",Input!A9)</f>
        <v>Vand</v>
      </c>
      <c r="B235" s="79">
        <f t="shared" si="202"/>
        <v>5.2877108433734936E-2</v>
      </c>
      <c r="C235" s="79">
        <f t="shared" si="154"/>
        <v>5.2877108433734936E-2</v>
      </c>
      <c r="D235" s="79">
        <f t="shared" si="154"/>
        <v>5.2877108433734936E-2</v>
      </c>
      <c r="E235" s="79">
        <f t="shared" si="155"/>
        <v>5.2877108433734936E-2</v>
      </c>
      <c r="F235" s="79">
        <f t="shared" si="156"/>
        <v>5.2877108433734936E-2</v>
      </c>
      <c r="G235" s="79">
        <f t="shared" si="157"/>
        <v>5.2877108433734936E-2</v>
      </c>
      <c r="H235" s="79">
        <f t="shared" si="158"/>
        <v>5.2877108433734936E-2</v>
      </c>
      <c r="I235" s="79">
        <f t="shared" si="159"/>
        <v>5.2877108433734936E-2</v>
      </c>
      <c r="J235" s="79">
        <f t="shared" si="160"/>
        <v>5.2877108433734936E-2</v>
      </c>
      <c r="K235" s="79">
        <f t="shared" si="161"/>
        <v>5.2877108433734936E-2</v>
      </c>
      <c r="L235" s="79">
        <f t="shared" si="162"/>
        <v>5.2877108433734936E-2</v>
      </c>
      <c r="M235" s="79">
        <f t="shared" si="163"/>
        <v>5.2877108433734936E-2</v>
      </c>
      <c r="N235" s="79">
        <f t="shared" si="164"/>
        <v>5.2877108433734936E-2</v>
      </c>
      <c r="O235" s="79">
        <f t="shared" si="165"/>
        <v>5.2877108433734936E-2</v>
      </c>
      <c r="P235" s="79">
        <f t="shared" si="166"/>
        <v>5.2877108433734936E-2</v>
      </c>
      <c r="Q235" s="79">
        <f t="shared" si="167"/>
        <v>5.2877108433734936E-2</v>
      </c>
      <c r="R235" s="79">
        <f t="shared" si="168"/>
        <v>5.2877108433734936E-2</v>
      </c>
      <c r="S235" s="79">
        <f t="shared" si="169"/>
        <v>5.2877108433734936E-2</v>
      </c>
      <c r="T235" s="79">
        <f t="shared" si="170"/>
        <v>5.2877108433734936E-2</v>
      </c>
      <c r="U235" s="79">
        <f t="shared" si="171"/>
        <v>5.2877108433734936E-2</v>
      </c>
      <c r="V235" s="79">
        <f t="shared" si="172"/>
        <v>5.2877108433734936E-2</v>
      </c>
      <c r="W235" s="79">
        <f t="shared" si="173"/>
        <v>5.2877108433734936E-2</v>
      </c>
      <c r="X235" s="79">
        <f t="shared" si="174"/>
        <v>5.2877108433734936E-2</v>
      </c>
      <c r="Y235" s="79">
        <f t="shared" si="175"/>
        <v>5.2877108433734936E-2</v>
      </c>
      <c r="Z235" s="79">
        <f t="shared" si="176"/>
        <v>5.2877108433734936E-2</v>
      </c>
      <c r="AA235" s="79">
        <f t="shared" si="177"/>
        <v>5.2877108433734936E-2</v>
      </c>
      <c r="AB235" s="79">
        <f t="shared" si="178"/>
        <v>5.2877108433734936E-2</v>
      </c>
      <c r="AC235" s="79">
        <f t="shared" si="179"/>
        <v>5.2877108433734936E-2</v>
      </c>
      <c r="AD235" s="79">
        <f t="shared" si="180"/>
        <v>5.2877108433734936E-2</v>
      </c>
      <c r="AE235" s="79">
        <f t="shared" si="181"/>
        <v>5.2877108433734936E-2</v>
      </c>
      <c r="AF235" s="79">
        <f t="shared" si="182"/>
        <v>5.2877108433734936E-2</v>
      </c>
      <c r="AG235" s="79">
        <f t="shared" si="183"/>
        <v>5.2877108433734936E-2</v>
      </c>
      <c r="AH235" s="79">
        <f t="shared" si="184"/>
        <v>5.2877108433734936E-2</v>
      </c>
      <c r="AI235" s="79">
        <f t="shared" si="185"/>
        <v>5.2877108433734936E-2</v>
      </c>
      <c r="AJ235" s="79">
        <f t="shared" si="186"/>
        <v>5.2877108433734936E-2</v>
      </c>
      <c r="AK235" s="79">
        <f t="shared" si="187"/>
        <v>5.2877108433734936E-2</v>
      </c>
      <c r="AL235" s="79">
        <f t="shared" si="188"/>
        <v>5.2877108433734936E-2</v>
      </c>
      <c r="AM235" s="79">
        <f t="shared" si="189"/>
        <v>5.2877108433734936E-2</v>
      </c>
      <c r="AN235" s="79">
        <f t="shared" si="190"/>
        <v>5.2877108433734936E-2</v>
      </c>
      <c r="AO235" s="79">
        <f t="shared" si="191"/>
        <v>5.2877108433734936E-2</v>
      </c>
      <c r="AP235" s="79">
        <f t="shared" si="192"/>
        <v>5.2877108433734936E-2</v>
      </c>
      <c r="AQ235" s="79">
        <f t="shared" si="193"/>
        <v>5.2877108433734936E-2</v>
      </c>
      <c r="AR235" s="79">
        <f t="shared" si="194"/>
        <v>5.2877108433734936E-2</v>
      </c>
      <c r="AS235" s="79">
        <f t="shared" si="195"/>
        <v>5.2877108433734936E-2</v>
      </c>
      <c r="AT235" s="79">
        <f t="shared" si="196"/>
        <v>5.2877108433734936E-2</v>
      </c>
      <c r="AU235" s="79">
        <f t="shared" si="197"/>
        <v>5.2877108433734936E-2</v>
      </c>
      <c r="AV235" s="79">
        <f t="shared" si="198"/>
        <v>5.2877108433734936E-2</v>
      </c>
      <c r="AW235" s="79">
        <f t="shared" si="199"/>
        <v>5.2877108433734936E-2</v>
      </c>
      <c r="AX235" s="79">
        <f t="shared" si="200"/>
        <v>5.2877108433734936E-2</v>
      </c>
      <c r="AY235" s="80">
        <f t="shared" si="201"/>
        <v>5.2877108433734936E-2</v>
      </c>
      <c r="AZ235" s="59"/>
      <c r="BA235" s="59"/>
      <c r="BB235" s="59"/>
    </row>
    <row r="236" spans="1:54">
      <c r="A236" s="67" t="str">
        <f ca="1">IF(Input!A10="","",Input!A10)</f>
        <v>CO2 fra fossilt brændsel</v>
      </c>
      <c r="B236" s="42">
        <f t="shared" si="202"/>
        <v>0</v>
      </c>
      <c r="C236" s="42">
        <f t="shared" si="154"/>
        <v>0</v>
      </c>
      <c r="D236" s="42">
        <f t="shared" si="154"/>
        <v>0</v>
      </c>
      <c r="E236" s="42">
        <f t="shared" si="155"/>
        <v>0</v>
      </c>
      <c r="F236" s="42">
        <f t="shared" si="156"/>
        <v>0</v>
      </c>
      <c r="G236" s="42">
        <f t="shared" si="157"/>
        <v>0</v>
      </c>
      <c r="H236" s="42">
        <f t="shared" si="158"/>
        <v>0</v>
      </c>
      <c r="I236" s="42">
        <f t="shared" si="159"/>
        <v>0</v>
      </c>
      <c r="J236" s="42">
        <f t="shared" si="160"/>
        <v>0</v>
      </c>
      <c r="K236" s="42">
        <f t="shared" si="161"/>
        <v>0</v>
      </c>
      <c r="L236" s="42">
        <f t="shared" si="162"/>
        <v>0</v>
      </c>
      <c r="M236" s="42">
        <f t="shared" si="163"/>
        <v>0</v>
      </c>
      <c r="N236" s="42">
        <f t="shared" si="164"/>
        <v>0</v>
      </c>
      <c r="O236" s="42">
        <f t="shared" si="165"/>
        <v>0</v>
      </c>
      <c r="P236" s="42">
        <f t="shared" si="166"/>
        <v>0</v>
      </c>
      <c r="Q236" s="42">
        <f t="shared" si="167"/>
        <v>0</v>
      </c>
      <c r="R236" s="42">
        <f t="shared" si="168"/>
        <v>0</v>
      </c>
      <c r="S236" s="42">
        <f t="shared" si="169"/>
        <v>0</v>
      </c>
      <c r="T236" s="42">
        <f t="shared" si="170"/>
        <v>0</v>
      </c>
      <c r="U236" s="42">
        <f t="shared" si="171"/>
        <v>0</v>
      </c>
      <c r="V236" s="42">
        <f t="shared" si="172"/>
        <v>0</v>
      </c>
      <c r="W236" s="42">
        <f t="shared" si="173"/>
        <v>0</v>
      </c>
      <c r="X236" s="42">
        <f t="shared" si="174"/>
        <v>0</v>
      </c>
      <c r="Y236" s="42">
        <f t="shared" si="175"/>
        <v>0</v>
      </c>
      <c r="Z236" s="42">
        <f t="shared" si="176"/>
        <v>0</v>
      </c>
      <c r="AA236" s="42">
        <f t="shared" si="177"/>
        <v>0</v>
      </c>
      <c r="AB236" s="42">
        <f t="shared" si="178"/>
        <v>0</v>
      </c>
      <c r="AC236" s="42">
        <f t="shared" si="179"/>
        <v>0</v>
      </c>
      <c r="AD236" s="42">
        <f t="shared" si="180"/>
        <v>0</v>
      </c>
      <c r="AE236" s="42">
        <f t="shared" si="181"/>
        <v>0</v>
      </c>
      <c r="AF236" s="42">
        <f t="shared" si="182"/>
        <v>0</v>
      </c>
      <c r="AG236" s="42">
        <f t="shared" si="183"/>
        <v>0</v>
      </c>
      <c r="AH236" s="42">
        <f t="shared" si="184"/>
        <v>0</v>
      </c>
      <c r="AI236" s="42">
        <f t="shared" si="185"/>
        <v>0</v>
      </c>
      <c r="AJ236" s="42">
        <f t="shared" si="186"/>
        <v>0</v>
      </c>
      <c r="AK236" s="42">
        <f t="shared" si="187"/>
        <v>0</v>
      </c>
      <c r="AL236" s="42">
        <f t="shared" si="188"/>
        <v>0</v>
      </c>
      <c r="AM236" s="42">
        <f t="shared" si="189"/>
        <v>0</v>
      </c>
      <c r="AN236" s="42">
        <f t="shared" si="190"/>
        <v>0</v>
      </c>
      <c r="AO236" s="42">
        <f t="shared" si="191"/>
        <v>0</v>
      </c>
      <c r="AP236" s="42">
        <f t="shared" si="192"/>
        <v>0</v>
      </c>
      <c r="AQ236" s="42">
        <f t="shared" si="193"/>
        <v>0</v>
      </c>
      <c r="AR236" s="42">
        <f t="shared" si="194"/>
        <v>0</v>
      </c>
      <c r="AS236" s="42">
        <f t="shared" si="195"/>
        <v>0</v>
      </c>
      <c r="AT236" s="42">
        <f t="shared" si="196"/>
        <v>0</v>
      </c>
      <c r="AU236" s="42">
        <f t="shared" si="197"/>
        <v>0</v>
      </c>
      <c r="AV236" s="42">
        <f t="shared" si="198"/>
        <v>0</v>
      </c>
      <c r="AW236" s="42">
        <f t="shared" si="199"/>
        <v>0</v>
      </c>
      <c r="AX236" s="42">
        <f t="shared" si="200"/>
        <v>0</v>
      </c>
      <c r="AY236" s="84">
        <f t="shared" si="201"/>
        <v>0</v>
      </c>
      <c r="AZ236" s="59"/>
      <c r="BA236" s="59"/>
      <c r="BB236" s="59"/>
    </row>
    <row r="237" spans="1:54">
      <c r="A237" s="67" t="str">
        <f ca="1">IF(Input!A11="","",Input!A11)</f>
        <v>SO2</v>
      </c>
      <c r="B237" s="42">
        <f t="shared" si="202"/>
        <v>0</v>
      </c>
      <c r="C237" s="42">
        <f t="shared" si="154"/>
        <v>0</v>
      </c>
      <c r="D237" s="42">
        <f t="shared" si="154"/>
        <v>0</v>
      </c>
      <c r="E237" s="42">
        <f t="shared" si="155"/>
        <v>0</v>
      </c>
      <c r="F237" s="42">
        <f t="shared" si="156"/>
        <v>0</v>
      </c>
      <c r="G237" s="42">
        <f t="shared" si="157"/>
        <v>0</v>
      </c>
      <c r="H237" s="42">
        <f t="shared" si="158"/>
        <v>0</v>
      </c>
      <c r="I237" s="42">
        <f t="shared" si="159"/>
        <v>0</v>
      </c>
      <c r="J237" s="42">
        <f t="shared" si="160"/>
        <v>0</v>
      </c>
      <c r="K237" s="42">
        <f t="shared" si="161"/>
        <v>0</v>
      </c>
      <c r="L237" s="42">
        <f t="shared" si="162"/>
        <v>0</v>
      </c>
      <c r="M237" s="42">
        <f t="shared" si="163"/>
        <v>0</v>
      </c>
      <c r="N237" s="42">
        <f t="shared" si="164"/>
        <v>0</v>
      </c>
      <c r="O237" s="42">
        <f t="shared" si="165"/>
        <v>0</v>
      </c>
      <c r="P237" s="42">
        <f t="shared" si="166"/>
        <v>0</v>
      </c>
      <c r="Q237" s="42">
        <f t="shared" si="167"/>
        <v>0</v>
      </c>
      <c r="R237" s="42">
        <f t="shared" si="168"/>
        <v>0</v>
      </c>
      <c r="S237" s="42">
        <f t="shared" si="169"/>
        <v>0</v>
      </c>
      <c r="T237" s="42">
        <f t="shared" si="170"/>
        <v>0</v>
      </c>
      <c r="U237" s="42">
        <f t="shared" si="171"/>
        <v>0</v>
      </c>
      <c r="V237" s="42">
        <f t="shared" si="172"/>
        <v>0</v>
      </c>
      <c r="W237" s="42">
        <f t="shared" si="173"/>
        <v>0</v>
      </c>
      <c r="X237" s="42">
        <f t="shared" si="174"/>
        <v>0</v>
      </c>
      <c r="Y237" s="42">
        <f t="shared" si="175"/>
        <v>0</v>
      </c>
      <c r="Z237" s="42">
        <f t="shared" si="176"/>
        <v>0</v>
      </c>
      <c r="AA237" s="42">
        <f t="shared" si="177"/>
        <v>0</v>
      </c>
      <c r="AB237" s="42">
        <f t="shared" si="178"/>
        <v>0</v>
      </c>
      <c r="AC237" s="42">
        <f t="shared" si="179"/>
        <v>0</v>
      </c>
      <c r="AD237" s="42">
        <f t="shared" si="180"/>
        <v>0</v>
      </c>
      <c r="AE237" s="42">
        <f t="shared" si="181"/>
        <v>0</v>
      </c>
      <c r="AF237" s="42">
        <f t="shared" si="182"/>
        <v>0</v>
      </c>
      <c r="AG237" s="42">
        <f t="shared" si="183"/>
        <v>0</v>
      </c>
      <c r="AH237" s="42">
        <f t="shared" si="184"/>
        <v>0</v>
      </c>
      <c r="AI237" s="42">
        <f t="shared" si="185"/>
        <v>0</v>
      </c>
      <c r="AJ237" s="42">
        <f t="shared" si="186"/>
        <v>0</v>
      </c>
      <c r="AK237" s="42">
        <f t="shared" si="187"/>
        <v>0</v>
      </c>
      <c r="AL237" s="42">
        <f t="shared" si="188"/>
        <v>0</v>
      </c>
      <c r="AM237" s="42">
        <f t="shared" si="189"/>
        <v>0</v>
      </c>
      <c r="AN237" s="42">
        <f t="shared" si="190"/>
        <v>0</v>
      </c>
      <c r="AO237" s="42">
        <f t="shared" si="191"/>
        <v>0</v>
      </c>
      <c r="AP237" s="42">
        <f t="shared" si="192"/>
        <v>0</v>
      </c>
      <c r="AQ237" s="42">
        <f t="shared" si="193"/>
        <v>0</v>
      </c>
      <c r="AR237" s="42">
        <f t="shared" si="194"/>
        <v>0</v>
      </c>
      <c r="AS237" s="42">
        <f t="shared" si="195"/>
        <v>0</v>
      </c>
      <c r="AT237" s="42">
        <f t="shared" si="196"/>
        <v>0</v>
      </c>
      <c r="AU237" s="42">
        <f t="shared" si="197"/>
        <v>0</v>
      </c>
      <c r="AV237" s="42">
        <f t="shared" si="198"/>
        <v>0</v>
      </c>
      <c r="AW237" s="42">
        <f t="shared" si="199"/>
        <v>0</v>
      </c>
      <c r="AX237" s="42">
        <f t="shared" si="200"/>
        <v>0</v>
      </c>
      <c r="AY237" s="84">
        <f t="shared" si="201"/>
        <v>0</v>
      </c>
      <c r="AZ237" s="59"/>
      <c r="BA237" s="59"/>
      <c r="BB237" s="59"/>
    </row>
    <row r="238" spans="1:54">
      <c r="A238" s="67" t="str">
        <f ca="1">IF(Input!A12="","",Input!A12)</f>
        <v>NOX/NO2</v>
      </c>
      <c r="B238" s="42">
        <f t="shared" si="202"/>
        <v>0</v>
      </c>
      <c r="C238" s="42">
        <f t="shared" si="154"/>
        <v>0</v>
      </c>
      <c r="D238" s="42">
        <f t="shared" si="154"/>
        <v>0</v>
      </c>
      <c r="E238" s="42">
        <f t="shared" si="155"/>
        <v>0</v>
      </c>
      <c r="F238" s="42">
        <f t="shared" si="156"/>
        <v>0</v>
      </c>
      <c r="G238" s="42">
        <f t="shared" si="157"/>
        <v>0</v>
      </c>
      <c r="H238" s="42">
        <f t="shared" si="158"/>
        <v>0</v>
      </c>
      <c r="I238" s="42">
        <f t="shared" si="159"/>
        <v>0</v>
      </c>
      <c r="J238" s="42">
        <f t="shared" si="160"/>
        <v>0</v>
      </c>
      <c r="K238" s="42">
        <f t="shared" si="161"/>
        <v>0</v>
      </c>
      <c r="L238" s="42">
        <f t="shared" si="162"/>
        <v>0</v>
      </c>
      <c r="M238" s="42">
        <f t="shared" si="163"/>
        <v>0</v>
      </c>
      <c r="N238" s="42">
        <f t="shared" si="164"/>
        <v>0</v>
      </c>
      <c r="O238" s="42">
        <f t="shared" si="165"/>
        <v>0</v>
      </c>
      <c r="P238" s="42">
        <f t="shared" si="166"/>
        <v>0</v>
      </c>
      <c r="Q238" s="42">
        <f t="shared" si="167"/>
        <v>0</v>
      </c>
      <c r="R238" s="42">
        <f t="shared" si="168"/>
        <v>0</v>
      </c>
      <c r="S238" s="42">
        <f t="shared" si="169"/>
        <v>0</v>
      </c>
      <c r="T238" s="42">
        <f t="shared" si="170"/>
        <v>0</v>
      </c>
      <c r="U238" s="42">
        <f t="shared" si="171"/>
        <v>0</v>
      </c>
      <c r="V238" s="42">
        <f t="shared" si="172"/>
        <v>0</v>
      </c>
      <c r="W238" s="42">
        <f t="shared" si="173"/>
        <v>0</v>
      </c>
      <c r="X238" s="42">
        <f t="shared" si="174"/>
        <v>0</v>
      </c>
      <c r="Y238" s="42">
        <f t="shared" si="175"/>
        <v>0</v>
      </c>
      <c r="Z238" s="42">
        <f t="shared" si="176"/>
        <v>0</v>
      </c>
      <c r="AA238" s="42">
        <f t="shared" si="177"/>
        <v>0</v>
      </c>
      <c r="AB238" s="42">
        <f t="shared" si="178"/>
        <v>0</v>
      </c>
      <c r="AC238" s="42">
        <f t="shared" si="179"/>
        <v>0</v>
      </c>
      <c r="AD238" s="42">
        <f t="shared" si="180"/>
        <v>0</v>
      </c>
      <c r="AE238" s="42">
        <f t="shared" si="181"/>
        <v>0</v>
      </c>
      <c r="AF238" s="42">
        <f t="shared" si="182"/>
        <v>0</v>
      </c>
      <c r="AG238" s="42">
        <f t="shared" si="183"/>
        <v>0</v>
      </c>
      <c r="AH238" s="42">
        <f t="shared" si="184"/>
        <v>0</v>
      </c>
      <c r="AI238" s="42">
        <f t="shared" si="185"/>
        <v>0</v>
      </c>
      <c r="AJ238" s="42">
        <f t="shared" si="186"/>
        <v>0</v>
      </c>
      <c r="AK238" s="42">
        <f t="shared" si="187"/>
        <v>0</v>
      </c>
      <c r="AL238" s="42">
        <f t="shared" si="188"/>
        <v>0</v>
      </c>
      <c r="AM238" s="42">
        <f t="shared" si="189"/>
        <v>0</v>
      </c>
      <c r="AN238" s="42">
        <f t="shared" si="190"/>
        <v>0</v>
      </c>
      <c r="AO238" s="42">
        <f t="shared" si="191"/>
        <v>0</v>
      </c>
      <c r="AP238" s="42">
        <f t="shared" si="192"/>
        <v>0</v>
      </c>
      <c r="AQ238" s="42">
        <f t="shared" si="193"/>
        <v>0</v>
      </c>
      <c r="AR238" s="42">
        <f t="shared" si="194"/>
        <v>0</v>
      </c>
      <c r="AS238" s="42">
        <f t="shared" si="195"/>
        <v>0</v>
      </c>
      <c r="AT238" s="42">
        <f t="shared" si="196"/>
        <v>0</v>
      </c>
      <c r="AU238" s="42">
        <f t="shared" si="197"/>
        <v>0</v>
      </c>
      <c r="AV238" s="42">
        <f t="shared" si="198"/>
        <v>0</v>
      </c>
      <c r="AW238" s="42">
        <f t="shared" si="199"/>
        <v>0</v>
      </c>
      <c r="AX238" s="42">
        <f t="shared" si="200"/>
        <v>0</v>
      </c>
      <c r="AY238" s="84">
        <f t="shared" si="201"/>
        <v>0</v>
      </c>
      <c r="AZ238" s="59"/>
      <c r="BA238" s="59"/>
      <c r="BB238" s="59"/>
    </row>
    <row r="239" spans="1:54">
      <c r="A239" s="67" t="str">
        <f ca="1">IF(Input!A13="","",Input!A13)</f>
        <v>Små partikler</v>
      </c>
      <c r="B239" s="42">
        <f t="shared" si="202"/>
        <v>0</v>
      </c>
      <c r="C239" s="42">
        <f t="shared" si="154"/>
        <v>0</v>
      </c>
      <c r="D239" s="42">
        <f t="shared" si="154"/>
        <v>0</v>
      </c>
      <c r="E239" s="42">
        <f t="shared" si="155"/>
        <v>0</v>
      </c>
      <c r="F239" s="42">
        <f t="shared" si="156"/>
        <v>0</v>
      </c>
      <c r="G239" s="42">
        <f t="shared" si="157"/>
        <v>0</v>
      </c>
      <c r="H239" s="42">
        <f t="shared" si="158"/>
        <v>0</v>
      </c>
      <c r="I239" s="42">
        <f t="shared" si="159"/>
        <v>0</v>
      </c>
      <c r="J239" s="42">
        <f t="shared" si="160"/>
        <v>0</v>
      </c>
      <c r="K239" s="42">
        <f t="shared" si="161"/>
        <v>0</v>
      </c>
      <c r="L239" s="42">
        <f t="shared" si="162"/>
        <v>0</v>
      </c>
      <c r="M239" s="42">
        <f t="shared" si="163"/>
        <v>0</v>
      </c>
      <c r="N239" s="42">
        <f t="shared" si="164"/>
        <v>0</v>
      </c>
      <c r="O239" s="42">
        <f t="shared" si="165"/>
        <v>0</v>
      </c>
      <c r="P239" s="42">
        <f t="shared" si="166"/>
        <v>0</v>
      </c>
      <c r="Q239" s="42">
        <f t="shared" si="167"/>
        <v>0</v>
      </c>
      <c r="R239" s="42">
        <f t="shared" si="168"/>
        <v>0</v>
      </c>
      <c r="S239" s="42">
        <f t="shared" si="169"/>
        <v>0</v>
      </c>
      <c r="T239" s="42">
        <f t="shared" si="170"/>
        <v>0</v>
      </c>
      <c r="U239" s="42">
        <f t="shared" si="171"/>
        <v>0</v>
      </c>
      <c r="V239" s="42">
        <f t="shared" si="172"/>
        <v>0</v>
      </c>
      <c r="W239" s="42">
        <f t="shared" si="173"/>
        <v>0</v>
      </c>
      <c r="X239" s="42">
        <f t="shared" si="174"/>
        <v>0</v>
      </c>
      <c r="Y239" s="42">
        <f t="shared" si="175"/>
        <v>0</v>
      </c>
      <c r="Z239" s="42">
        <f t="shared" si="176"/>
        <v>0</v>
      </c>
      <c r="AA239" s="42">
        <f t="shared" si="177"/>
        <v>0</v>
      </c>
      <c r="AB239" s="42">
        <f t="shared" si="178"/>
        <v>0</v>
      </c>
      <c r="AC239" s="42">
        <f t="shared" si="179"/>
        <v>0</v>
      </c>
      <c r="AD239" s="42">
        <f t="shared" si="180"/>
        <v>0</v>
      </c>
      <c r="AE239" s="42">
        <f t="shared" si="181"/>
        <v>0</v>
      </c>
      <c r="AF239" s="42">
        <f t="shared" si="182"/>
        <v>0</v>
      </c>
      <c r="AG239" s="42">
        <f t="shared" si="183"/>
        <v>0</v>
      </c>
      <c r="AH239" s="42">
        <f t="shared" si="184"/>
        <v>0</v>
      </c>
      <c r="AI239" s="42">
        <f t="shared" si="185"/>
        <v>0</v>
      </c>
      <c r="AJ239" s="42">
        <f t="shared" si="186"/>
        <v>0</v>
      </c>
      <c r="AK239" s="42">
        <f t="shared" si="187"/>
        <v>0</v>
      </c>
      <c r="AL239" s="42">
        <f t="shared" si="188"/>
        <v>0</v>
      </c>
      <c r="AM239" s="42">
        <f t="shared" si="189"/>
        <v>0</v>
      </c>
      <c r="AN239" s="42">
        <f t="shared" si="190"/>
        <v>0</v>
      </c>
      <c r="AO239" s="42">
        <f t="shared" si="191"/>
        <v>0</v>
      </c>
      <c r="AP239" s="42">
        <f t="shared" si="192"/>
        <v>0</v>
      </c>
      <c r="AQ239" s="42">
        <f t="shared" si="193"/>
        <v>0</v>
      </c>
      <c r="AR239" s="42">
        <f t="shared" si="194"/>
        <v>0</v>
      </c>
      <c r="AS239" s="42">
        <f t="shared" si="195"/>
        <v>0</v>
      </c>
      <c r="AT239" s="42">
        <f t="shared" si="196"/>
        <v>0</v>
      </c>
      <c r="AU239" s="42">
        <f t="shared" si="197"/>
        <v>0</v>
      </c>
      <c r="AV239" s="42">
        <f t="shared" si="198"/>
        <v>0</v>
      </c>
      <c r="AW239" s="42">
        <f t="shared" si="199"/>
        <v>0</v>
      </c>
      <c r="AX239" s="42">
        <f t="shared" si="200"/>
        <v>0</v>
      </c>
      <c r="AY239" s="84">
        <f t="shared" si="201"/>
        <v>0</v>
      </c>
      <c r="AZ239" s="59"/>
      <c r="BA239" s="59"/>
      <c r="BB239" s="59"/>
    </row>
    <row r="240" spans="1:54">
      <c r="A240" s="67" t="str">
        <f ca="1">IF(Input!A14="","",Input!A14)</f>
        <v>VOC-forbindelser ex. Metan</v>
      </c>
      <c r="B240" s="42">
        <f t="shared" si="202"/>
        <v>0</v>
      </c>
      <c r="C240" s="42">
        <f t="shared" si="154"/>
        <v>0</v>
      </c>
      <c r="D240" s="42">
        <f t="shared" si="154"/>
        <v>0</v>
      </c>
      <c r="E240" s="42">
        <f t="shared" si="155"/>
        <v>0</v>
      </c>
      <c r="F240" s="42">
        <f t="shared" si="156"/>
        <v>0</v>
      </c>
      <c r="G240" s="42">
        <f t="shared" si="157"/>
        <v>0</v>
      </c>
      <c r="H240" s="42">
        <f t="shared" si="158"/>
        <v>0</v>
      </c>
      <c r="I240" s="42">
        <f t="shared" si="159"/>
        <v>0</v>
      </c>
      <c r="J240" s="42">
        <f t="shared" si="160"/>
        <v>0</v>
      </c>
      <c r="K240" s="42">
        <f t="shared" si="161"/>
        <v>0</v>
      </c>
      <c r="L240" s="42">
        <f t="shared" si="162"/>
        <v>0</v>
      </c>
      <c r="M240" s="42">
        <f t="shared" si="163"/>
        <v>0</v>
      </c>
      <c r="N240" s="42">
        <f t="shared" si="164"/>
        <v>0</v>
      </c>
      <c r="O240" s="42">
        <f t="shared" si="165"/>
        <v>0</v>
      </c>
      <c r="P240" s="42">
        <f t="shared" si="166"/>
        <v>0</v>
      </c>
      <c r="Q240" s="42">
        <f t="shared" si="167"/>
        <v>0</v>
      </c>
      <c r="R240" s="42">
        <f t="shared" si="168"/>
        <v>0</v>
      </c>
      <c r="S240" s="42">
        <f t="shared" si="169"/>
        <v>0</v>
      </c>
      <c r="T240" s="42">
        <f t="shared" si="170"/>
        <v>0</v>
      </c>
      <c r="U240" s="42">
        <f t="shared" si="171"/>
        <v>0</v>
      </c>
      <c r="V240" s="42">
        <f t="shared" si="172"/>
        <v>0</v>
      </c>
      <c r="W240" s="42">
        <f t="shared" si="173"/>
        <v>0</v>
      </c>
      <c r="X240" s="42">
        <f t="shared" si="174"/>
        <v>0</v>
      </c>
      <c r="Y240" s="42">
        <f t="shared" si="175"/>
        <v>0</v>
      </c>
      <c r="Z240" s="42">
        <f t="shared" si="176"/>
        <v>0</v>
      </c>
      <c r="AA240" s="42">
        <f t="shared" si="177"/>
        <v>0</v>
      </c>
      <c r="AB240" s="42">
        <f t="shared" si="178"/>
        <v>0</v>
      </c>
      <c r="AC240" s="42">
        <f t="shared" si="179"/>
        <v>0</v>
      </c>
      <c r="AD240" s="42">
        <f t="shared" si="180"/>
        <v>0</v>
      </c>
      <c r="AE240" s="42">
        <f t="shared" si="181"/>
        <v>0</v>
      </c>
      <c r="AF240" s="42">
        <f t="shared" si="182"/>
        <v>0</v>
      </c>
      <c r="AG240" s="42">
        <f t="shared" si="183"/>
        <v>0</v>
      </c>
      <c r="AH240" s="42">
        <f t="shared" si="184"/>
        <v>0</v>
      </c>
      <c r="AI240" s="42">
        <f t="shared" si="185"/>
        <v>0</v>
      </c>
      <c r="AJ240" s="42">
        <f t="shared" si="186"/>
        <v>0</v>
      </c>
      <c r="AK240" s="42">
        <f t="shared" si="187"/>
        <v>0</v>
      </c>
      <c r="AL240" s="42">
        <f t="shared" si="188"/>
        <v>0</v>
      </c>
      <c r="AM240" s="42">
        <f t="shared" si="189"/>
        <v>0</v>
      </c>
      <c r="AN240" s="42">
        <f t="shared" si="190"/>
        <v>0</v>
      </c>
      <c r="AO240" s="42">
        <f t="shared" si="191"/>
        <v>0</v>
      </c>
      <c r="AP240" s="42">
        <f t="shared" si="192"/>
        <v>0</v>
      </c>
      <c r="AQ240" s="42">
        <f t="shared" si="193"/>
        <v>0</v>
      </c>
      <c r="AR240" s="42">
        <f t="shared" si="194"/>
        <v>0</v>
      </c>
      <c r="AS240" s="42">
        <f t="shared" si="195"/>
        <v>0</v>
      </c>
      <c r="AT240" s="42">
        <f t="shared" si="196"/>
        <v>0</v>
      </c>
      <c r="AU240" s="42">
        <f t="shared" si="197"/>
        <v>0</v>
      </c>
      <c r="AV240" s="42">
        <f t="shared" si="198"/>
        <v>0</v>
      </c>
      <c r="AW240" s="42">
        <f t="shared" si="199"/>
        <v>0</v>
      </c>
      <c r="AX240" s="42">
        <f t="shared" si="200"/>
        <v>0</v>
      </c>
      <c r="AY240" s="84">
        <f t="shared" si="201"/>
        <v>0</v>
      </c>
      <c r="AZ240" s="59"/>
      <c r="BA240" s="59"/>
      <c r="BB240" s="59"/>
    </row>
    <row r="241" spans="1:54">
      <c r="A241" s="67" t="str">
        <f ca="1">IF(Input!A15="","",Input!A15)</f>
        <v>Kviksølvudledning</v>
      </c>
      <c r="B241" s="42">
        <f t="shared" si="202"/>
        <v>0</v>
      </c>
      <c r="C241" s="42">
        <f t="shared" si="154"/>
        <v>0</v>
      </c>
      <c r="D241" s="42">
        <f t="shared" si="154"/>
        <v>0</v>
      </c>
      <c r="E241" s="42">
        <f t="shared" si="155"/>
        <v>0</v>
      </c>
      <c r="F241" s="42">
        <f t="shared" si="156"/>
        <v>0</v>
      </c>
      <c r="G241" s="42">
        <f t="shared" si="157"/>
        <v>0</v>
      </c>
      <c r="H241" s="42">
        <f t="shared" si="158"/>
        <v>0</v>
      </c>
      <c r="I241" s="42">
        <f t="shared" si="159"/>
        <v>0</v>
      </c>
      <c r="J241" s="42">
        <f t="shared" si="160"/>
        <v>0</v>
      </c>
      <c r="K241" s="42">
        <f t="shared" si="161"/>
        <v>0</v>
      </c>
      <c r="L241" s="42">
        <f t="shared" si="162"/>
        <v>0</v>
      </c>
      <c r="M241" s="42">
        <f t="shared" si="163"/>
        <v>0</v>
      </c>
      <c r="N241" s="42">
        <f t="shared" si="164"/>
        <v>0</v>
      </c>
      <c r="O241" s="42">
        <f t="shared" si="165"/>
        <v>0</v>
      </c>
      <c r="P241" s="42">
        <f t="shared" si="166"/>
        <v>0</v>
      </c>
      <c r="Q241" s="42">
        <f t="shared" si="167"/>
        <v>0</v>
      </c>
      <c r="R241" s="42">
        <f t="shared" si="168"/>
        <v>0</v>
      </c>
      <c r="S241" s="42">
        <f t="shared" si="169"/>
        <v>0</v>
      </c>
      <c r="T241" s="42">
        <f t="shared" si="170"/>
        <v>0</v>
      </c>
      <c r="U241" s="42">
        <f t="shared" si="171"/>
        <v>0</v>
      </c>
      <c r="V241" s="42">
        <f t="shared" si="172"/>
        <v>0</v>
      </c>
      <c r="W241" s="42">
        <f t="shared" si="173"/>
        <v>0</v>
      </c>
      <c r="X241" s="42">
        <f t="shared" si="174"/>
        <v>0</v>
      </c>
      <c r="Y241" s="42">
        <f t="shared" si="175"/>
        <v>0</v>
      </c>
      <c r="Z241" s="42">
        <f t="shared" si="176"/>
        <v>0</v>
      </c>
      <c r="AA241" s="42">
        <f t="shared" si="177"/>
        <v>0</v>
      </c>
      <c r="AB241" s="42">
        <f t="shared" si="178"/>
        <v>0</v>
      </c>
      <c r="AC241" s="42">
        <f t="shared" si="179"/>
        <v>0</v>
      </c>
      <c r="AD241" s="42">
        <f t="shared" si="180"/>
        <v>0</v>
      </c>
      <c r="AE241" s="42">
        <f t="shared" si="181"/>
        <v>0</v>
      </c>
      <c r="AF241" s="42">
        <f t="shared" si="182"/>
        <v>0</v>
      </c>
      <c r="AG241" s="42">
        <f t="shared" si="183"/>
        <v>0</v>
      </c>
      <c r="AH241" s="42">
        <f t="shared" si="184"/>
        <v>0</v>
      </c>
      <c r="AI241" s="42">
        <f t="shared" si="185"/>
        <v>0</v>
      </c>
      <c r="AJ241" s="42">
        <f t="shared" si="186"/>
        <v>0</v>
      </c>
      <c r="AK241" s="42">
        <f t="shared" si="187"/>
        <v>0</v>
      </c>
      <c r="AL241" s="42">
        <f t="shared" si="188"/>
        <v>0</v>
      </c>
      <c r="AM241" s="42">
        <f t="shared" si="189"/>
        <v>0</v>
      </c>
      <c r="AN241" s="42">
        <f t="shared" si="190"/>
        <v>0</v>
      </c>
      <c r="AO241" s="42">
        <f t="shared" si="191"/>
        <v>0</v>
      </c>
      <c r="AP241" s="42">
        <f t="shared" si="192"/>
        <v>0</v>
      </c>
      <c r="AQ241" s="42">
        <f t="shared" si="193"/>
        <v>0</v>
      </c>
      <c r="AR241" s="42">
        <f t="shared" si="194"/>
        <v>0</v>
      </c>
      <c r="AS241" s="42">
        <f t="shared" si="195"/>
        <v>0</v>
      </c>
      <c r="AT241" s="42">
        <f t="shared" si="196"/>
        <v>0</v>
      </c>
      <c r="AU241" s="42">
        <f t="shared" si="197"/>
        <v>0</v>
      </c>
      <c r="AV241" s="42">
        <f t="shared" si="198"/>
        <v>0</v>
      </c>
      <c r="AW241" s="42">
        <f t="shared" si="199"/>
        <v>0</v>
      </c>
      <c r="AX241" s="42">
        <f t="shared" si="200"/>
        <v>0</v>
      </c>
      <c r="AY241" s="84">
        <f t="shared" si="201"/>
        <v>0</v>
      </c>
      <c r="AZ241" s="59"/>
      <c r="BA241" s="59"/>
      <c r="BB241" s="59"/>
    </row>
    <row r="242" spans="1:54">
      <c r="A242" s="67" t="str">
        <f ca="1">IF(Input!A16="","",Input!A16)</f>
        <v>Arsentrioxid</v>
      </c>
      <c r="B242" s="42">
        <f t="shared" si="202"/>
        <v>0</v>
      </c>
      <c r="C242" s="42">
        <f t="shared" si="154"/>
        <v>0</v>
      </c>
      <c r="D242" s="42">
        <f t="shared" si="154"/>
        <v>0</v>
      </c>
      <c r="E242" s="42">
        <f t="shared" si="155"/>
        <v>0</v>
      </c>
      <c r="F242" s="42">
        <f t="shared" si="156"/>
        <v>0</v>
      </c>
      <c r="G242" s="42">
        <f t="shared" si="157"/>
        <v>0</v>
      </c>
      <c r="H242" s="42">
        <f t="shared" si="158"/>
        <v>0</v>
      </c>
      <c r="I242" s="42">
        <f t="shared" si="159"/>
        <v>0</v>
      </c>
      <c r="J242" s="42">
        <f t="shared" si="160"/>
        <v>0</v>
      </c>
      <c r="K242" s="42">
        <f t="shared" si="161"/>
        <v>0</v>
      </c>
      <c r="L242" s="42">
        <f t="shared" si="162"/>
        <v>0</v>
      </c>
      <c r="M242" s="42">
        <f t="shared" si="163"/>
        <v>0</v>
      </c>
      <c r="N242" s="42">
        <f t="shared" si="164"/>
        <v>0</v>
      </c>
      <c r="O242" s="42">
        <f t="shared" si="165"/>
        <v>0</v>
      </c>
      <c r="P242" s="42">
        <f t="shared" si="166"/>
        <v>0</v>
      </c>
      <c r="Q242" s="42">
        <f t="shared" si="167"/>
        <v>0</v>
      </c>
      <c r="R242" s="42">
        <f t="shared" si="168"/>
        <v>0</v>
      </c>
      <c r="S242" s="42">
        <f t="shared" si="169"/>
        <v>0</v>
      </c>
      <c r="T242" s="42">
        <f t="shared" si="170"/>
        <v>0</v>
      </c>
      <c r="U242" s="42">
        <f t="shared" si="171"/>
        <v>0</v>
      </c>
      <c r="V242" s="42">
        <f t="shared" si="172"/>
        <v>0</v>
      </c>
      <c r="W242" s="42">
        <f t="shared" si="173"/>
        <v>0</v>
      </c>
      <c r="X242" s="42">
        <f t="shared" si="174"/>
        <v>0</v>
      </c>
      <c r="Y242" s="42">
        <f t="shared" si="175"/>
        <v>0</v>
      </c>
      <c r="Z242" s="42">
        <f t="shared" si="176"/>
        <v>0</v>
      </c>
      <c r="AA242" s="42">
        <f t="shared" si="177"/>
        <v>0</v>
      </c>
      <c r="AB242" s="42">
        <f t="shared" si="178"/>
        <v>0</v>
      </c>
      <c r="AC242" s="42">
        <f t="shared" si="179"/>
        <v>0</v>
      </c>
      <c r="AD242" s="42">
        <f t="shared" si="180"/>
        <v>0</v>
      </c>
      <c r="AE242" s="42">
        <f t="shared" si="181"/>
        <v>0</v>
      </c>
      <c r="AF242" s="42">
        <f t="shared" si="182"/>
        <v>0</v>
      </c>
      <c r="AG242" s="42">
        <f t="shared" si="183"/>
        <v>0</v>
      </c>
      <c r="AH242" s="42">
        <f t="shared" si="184"/>
        <v>0</v>
      </c>
      <c r="AI242" s="42">
        <f t="shared" si="185"/>
        <v>0</v>
      </c>
      <c r="AJ242" s="42">
        <f t="shared" si="186"/>
        <v>0</v>
      </c>
      <c r="AK242" s="42">
        <f t="shared" si="187"/>
        <v>0</v>
      </c>
      <c r="AL242" s="42">
        <f t="shared" si="188"/>
        <v>0</v>
      </c>
      <c r="AM242" s="42">
        <f t="shared" si="189"/>
        <v>0</v>
      </c>
      <c r="AN242" s="42">
        <f t="shared" si="190"/>
        <v>0</v>
      </c>
      <c r="AO242" s="42">
        <f t="shared" si="191"/>
        <v>0</v>
      </c>
      <c r="AP242" s="42">
        <f t="shared" si="192"/>
        <v>0</v>
      </c>
      <c r="AQ242" s="42">
        <f t="shared" si="193"/>
        <v>0</v>
      </c>
      <c r="AR242" s="42">
        <f t="shared" si="194"/>
        <v>0</v>
      </c>
      <c r="AS242" s="42">
        <f t="shared" si="195"/>
        <v>0</v>
      </c>
      <c r="AT242" s="42">
        <f t="shared" si="196"/>
        <v>0</v>
      </c>
      <c r="AU242" s="42">
        <f t="shared" si="197"/>
        <v>0</v>
      </c>
      <c r="AV242" s="42">
        <f t="shared" si="198"/>
        <v>0</v>
      </c>
      <c r="AW242" s="42">
        <f t="shared" si="199"/>
        <v>0</v>
      </c>
      <c r="AX242" s="42">
        <f t="shared" si="200"/>
        <v>0</v>
      </c>
      <c r="AY242" s="84">
        <f t="shared" si="201"/>
        <v>0</v>
      </c>
      <c r="AZ242" s="59"/>
      <c r="BA242" s="59"/>
      <c r="BB242" s="59"/>
    </row>
    <row r="243" spans="1:54">
      <c r="A243" s="67" t="str">
        <f ca="1">IF(Input!A17="","",Input!A17)</f>
        <v>Dioxin</v>
      </c>
      <c r="B243" s="42">
        <f t="shared" si="202"/>
        <v>0</v>
      </c>
      <c r="C243" s="42">
        <f t="shared" si="154"/>
        <v>0</v>
      </c>
      <c r="D243" s="42">
        <f t="shared" si="154"/>
        <v>0</v>
      </c>
      <c r="E243" s="42">
        <f t="shared" si="155"/>
        <v>0</v>
      </c>
      <c r="F243" s="42">
        <f t="shared" si="156"/>
        <v>0</v>
      </c>
      <c r="G243" s="42">
        <f t="shared" si="157"/>
        <v>0</v>
      </c>
      <c r="H243" s="42">
        <f t="shared" si="158"/>
        <v>0</v>
      </c>
      <c r="I243" s="42">
        <f t="shared" si="159"/>
        <v>0</v>
      </c>
      <c r="J243" s="42">
        <f t="shared" si="160"/>
        <v>0</v>
      </c>
      <c r="K243" s="42">
        <f t="shared" si="161"/>
        <v>0</v>
      </c>
      <c r="L243" s="42">
        <f t="shared" si="162"/>
        <v>0</v>
      </c>
      <c r="M243" s="42">
        <f t="shared" si="163"/>
        <v>0</v>
      </c>
      <c r="N243" s="42">
        <f t="shared" si="164"/>
        <v>0</v>
      </c>
      <c r="O243" s="42">
        <f t="shared" si="165"/>
        <v>0</v>
      </c>
      <c r="P243" s="42">
        <f t="shared" si="166"/>
        <v>0</v>
      </c>
      <c r="Q243" s="42">
        <f t="shared" si="167"/>
        <v>0</v>
      </c>
      <c r="R243" s="42">
        <f t="shared" si="168"/>
        <v>0</v>
      </c>
      <c r="S243" s="42">
        <f t="shared" si="169"/>
        <v>0</v>
      </c>
      <c r="T243" s="42">
        <f t="shared" si="170"/>
        <v>0</v>
      </c>
      <c r="U243" s="42">
        <f t="shared" si="171"/>
        <v>0</v>
      </c>
      <c r="V243" s="42">
        <f t="shared" si="172"/>
        <v>0</v>
      </c>
      <c r="W243" s="42">
        <f t="shared" si="173"/>
        <v>0</v>
      </c>
      <c r="X243" s="42">
        <f t="shared" si="174"/>
        <v>0</v>
      </c>
      <c r="Y243" s="42">
        <f t="shared" si="175"/>
        <v>0</v>
      </c>
      <c r="Z243" s="42">
        <f t="shared" si="176"/>
        <v>0</v>
      </c>
      <c r="AA243" s="42">
        <f t="shared" si="177"/>
        <v>0</v>
      </c>
      <c r="AB243" s="42">
        <f t="shared" si="178"/>
        <v>0</v>
      </c>
      <c r="AC243" s="42">
        <f t="shared" si="179"/>
        <v>0</v>
      </c>
      <c r="AD243" s="42">
        <f t="shared" si="180"/>
        <v>0</v>
      </c>
      <c r="AE243" s="42">
        <f t="shared" si="181"/>
        <v>0</v>
      </c>
      <c r="AF243" s="42">
        <f t="shared" si="182"/>
        <v>0</v>
      </c>
      <c r="AG243" s="42">
        <f t="shared" si="183"/>
        <v>0</v>
      </c>
      <c r="AH243" s="42">
        <f t="shared" si="184"/>
        <v>0</v>
      </c>
      <c r="AI243" s="42">
        <f t="shared" si="185"/>
        <v>0</v>
      </c>
      <c r="AJ243" s="42">
        <f t="shared" si="186"/>
        <v>0</v>
      </c>
      <c r="AK243" s="42">
        <f t="shared" si="187"/>
        <v>0</v>
      </c>
      <c r="AL243" s="42">
        <f t="shared" si="188"/>
        <v>0</v>
      </c>
      <c r="AM243" s="42">
        <f t="shared" si="189"/>
        <v>0</v>
      </c>
      <c r="AN243" s="42">
        <f t="shared" si="190"/>
        <v>0</v>
      </c>
      <c r="AO243" s="42">
        <f t="shared" si="191"/>
        <v>0</v>
      </c>
      <c r="AP243" s="42">
        <f t="shared" si="192"/>
        <v>0</v>
      </c>
      <c r="AQ243" s="42">
        <f t="shared" si="193"/>
        <v>0</v>
      </c>
      <c r="AR243" s="42">
        <f t="shared" si="194"/>
        <v>0</v>
      </c>
      <c r="AS243" s="42">
        <f t="shared" si="195"/>
        <v>0</v>
      </c>
      <c r="AT243" s="42">
        <f t="shared" si="196"/>
        <v>0</v>
      </c>
      <c r="AU243" s="42">
        <f t="shared" si="197"/>
        <v>0</v>
      </c>
      <c r="AV243" s="42">
        <f t="shared" si="198"/>
        <v>0</v>
      </c>
      <c r="AW243" s="42">
        <f t="shared" si="199"/>
        <v>0</v>
      </c>
      <c r="AX243" s="42">
        <f t="shared" si="200"/>
        <v>0</v>
      </c>
      <c r="AY243" s="84">
        <f t="shared" si="201"/>
        <v>0</v>
      </c>
      <c r="AZ243" s="59"/>
      <c r="BA243" s="59"/>
      <c r="BB243" s="59"/>
    </row>
    <row r="244" spans="1:54">
      <c r="A244" s="67" t="str">
        <f ca="1">IF(Input!A18="","",Input!A18)</f>
        <v>Bly</v>
      </c>
      <c r="B244" s="42">
        <f t="shared" si="202"/>
        <v>0</v>
      </c>
      <c r="C244" s="42">
        <f t="shared" si="154"/>
        <v>0</v>
      </c>
      <c r="D244" s="42">
        <f t="shared" si="154"/>
        <v>0</v>
      </c>
      <c r="E244" s="42">
        <f t="shared" si="155"/>
        <v>0</v>
      </c>
      <c r="F244" s="42">
        <f t="shared" si="156"/>
        <v>0</v>
      </c>
      <c r="G244" s="42">
        <f t="shared" si="157"/>
        <v>0</v>
      </c>
      <c r="H244" s="42">
        <f t="shared" si="158"/>
        <v>0</v>
      </c>
      <c r="I244" s="42">
        <f t="shared" si="159"/>
        <v>0</v>
      </c>
      <c r="J244" s="42">
        <f t="shared" si="160"/>
        <v>0</v>
      </c>
      <c r="K244" s="42">
        <f t="shared" si="161"/>
        <v>0</v>
      </c>
      <c r="L244" s="42">
        <f t="shared" si="162"/>
        <v>0</v>
      </c>
      <c r="M244" s="42">
        <f t="shared" si="163"/>
        <v>0</v>
      </c>
      <c r="N244" s="42">
        <f t="shared" si="164"/>
        <v>0</v>
      </c>
      <c r="O244" s="42">
        <f t="shared" si="165"/>
        <v>0</v>
      </c>
      <c r="P244" s="42">
        <f t="shared" si="166"/>
        <v>0</v>
      </c>
      <c r="Q244" s="42">
        <f t="shared" si="167"/>
        <v>0</v>
      </c>
      <c r="R244" s="42">
        <f t="shared" si="168"/>
        <v>0</v>
      </c>
      <c r="S244" s="42">
        <f t="shared" si="169"/>
        <v>0</v>
      </c>
      <c r="T244" s="42">
        <f t="shared" si="170"/>
        <v>0</v>
      </c>
      <c r="U244" s="42">
        <f t="shared" si="171"/>
        <v>0</v>
      </c>
      <c r="V244" s="42">
        <f t="shared" si="172"/>
        <v>0</v>
      </c>
      <c r="W244" s="42">
        <f t="shared" si="173"/>
        <v>0</v>
      </c>
      <c r="X244" s="42">
        <f t="shared" si="174"/>
        <v>0</v>
      </c>
      <c r="Y244" s="42">
        <f t="shared" si="175"/>
        <v>0</v>
      </c>
      <c r="Z244" s="42">
        <f t="shared" si="176"/>
        <v>0</v>
      </c>
      <c r="AA244" s="42">
        <f t="shared" si="177"/>
        <v>0</v>
      </c>
      <c r="AB244" s="42">
        <f t="shared" si="178"/>
        <v>0</v>
      </c>
      <c r="AC244" s="42">
        <f t="shared" si="179"/>
        <v>0</v>
      </c>
      <c r="AD244" s="42">
        <f t="shared" si="180"/>
        <v>0</v>
      </c>
      <c r="AE244" s="42">
        <f t="shared" si="181"/>
        <v>0</v>
      </c>
      <c r="AF244" s="42">
        <f t="shared" si="182"/>
        <v>0</v>
      </c>
      <c r="AG244" s="42">
        <f t="shared" si="183"/>
        <v>0</v>
      </c>
      <c r="AH244" s="42">
        <f t="shared" si="184"/>
        <v>0</v>
      </c>
      <c r="AI244" s="42">
        <f t="shared" si="185"/>
        <v>0</v>
      </c>
      <c r="AJ244" s="42">
        <f t="shared" si="186"/>
        <v>0</v>
      </c>
      <c r="AK244" s="42">
        <f t="shared" si="187"/>
        <v>0</v>
      </c>
      <c r="AL244" s="42">
        <f t="shared" si="188"/>
        <v>0</v>
      </c>
      <c r="AM244" s="42">
        <f t="shared" si="189"/>
        <v>0</v>
      </c>
      <c r="AN244" s="42">
        <f t="shared" si="190"/>
        <v>0</v>
      </c>
      <c r="AO244" s="42">
        <f t="shared" si="191"/>
        <v>0</v>
      </c>
      <c r="AP244" s="42">
        <f t="shared" si="192"/>
        <v>0</v>
      </c>
      <c r="AQ244" s="42">
        <f t="shared" si="193"/>
        <v>0</v>
      </c>
      <c r="AR244" s="42">
        <f t="shared" si="194"/>
        <v>0</v>
      </c>
      <c r="AS244" s="42">
        <f t="shared" si="195"/>
        <v>0</v>
      </c>
      <c r="AT244" s="42">
        <f t="shared" si="196"/>
        <v>0</v>
      </c>
      <c r="AU244" s="42">
        <f t="shared" si="197"/>
        <v>0</v>
      </c>
      <c r="AV244" s="42">
        <f t="shared" si="198"/>
        <v>0</v>
      </c>
      <c r="AW244" s="42">
        <f t="shared" si="199"/>
        <v>0</v>
      </c>
      <c r="AX244" s="42">
        <f t="shared" si="200"/>
        <v>0</v>
      </c>
      <c r="AY244" s="84">
        <f t="shared" si="201"/>
        <v>0</v>
      </c>
      <c r="AZ244" s="59"/>
      <c r="BA244" s="59"/>
      <c r="BB244" s="59"/>
    </row>
    <row r="245" spans="1:54">
      <c r="A245" s="67" t="str">
        <f ca="1">IF(Input!A19="","",Input!A19)</f>
        <v>Cadmium (Cd)</v>
      </c>
      <c r="B245" s="42">
        <f t="shared" si="202"/>
        <v>0</v>
      </c>
      <c r="C245" s="42">
        <f t="shared" ref="C245:C298" si="203">IF(F173="",0,F173*IF($D173=$B$7,1,IF(AND($D173="med",$B$7="uden")=TRUE,0.8,IF(AND($B$7="med",$D173="uden")=TRUE,1.25,"MOMS?")))*INDEX($D$3:$X$3,MATCH($B$5,$D$2:$X$2))/INDEX($D$3:$X$3,MATCH($C173,$D$2:$X$2)))</f>
        <v>0</v>
      </c>
      <c r="D245" s="42">
        <f t="shared" ref="D245:D298" si="204">IF(G173="",0,G173*IF($D173=$B$7,1,IF(AND($D173="med",$B$7="uden")=TRUE,0.8,IF(AND($B$7="med",$D173="uden")=TRUE,1.25,"MOMS?")))*INDEX($D$3:$X$3,MATCH($B$5,$D$2:$X$2))/INDEX($D$3:$X$3,MATCH($C173,$D$2:$X$2)))</f>
        <v>0</v>
      </c>
      <c r="E245" s="42">
        <f t="shared" si="155"/>
        <v>0</v>
      </c>
      <c r="F245" s="42">
        <f t="shared" si="156"/>
        <v>0</v>
      </c>
      <c r="G245" s="42">
        <f t="shared" si="157"/>
        <v>0</v>
      </c>
      <c r="H245" s="42">
        <f t="shared" si="158"/>
        <v>0</v>
      </c>
      <c r="I245" s="42">
        <f t="shared" si="159"/>
        <v>0</v>
      </c>
      <c r="J245" s="42">
        <f t="shared" si="160"/>
        <v>0</v>
      </c>
      <c r="K245" s="42">
        <f t="shared" si="161"/>
        <v>0</v>
      </c>
      <c r="L245" s="42">
        <f t="shared" si="162"/>
        <v>0</v>
      </c>
      <c r="M245" s="42">
        <f t="shared" si="163"/>
        <v>0</v>
      </c>
      <c r="N245" s="42">
        <f t="shared" si="164"/>
        <v>0</v>
      </c>
      <c r="O245" s="42">
        <f t="shared" si="165"/>
        <v>0</v>
      </c>
      <c r="P245" s="42">
        <f t="shared" si="166"/>
        <v>0</v>
      </c>
      <c r="Q245" s="42">
        <f t="shared" si="167"/>
        <v>0</v>
      </c>
      <c r="R245" s="42">
        <f t="shared" si="168"/>
        <v>0</v>
      </c>
      <c r="S245" s="42">
        <f t="shared" si="169"/>
        <v>0</v>
      </c>
      <c r="T245" s="42">
        <f t="shared" si="170"/>
        <v>0</v>
      </c>
      <c r="U245" s="42">
        <f t="shared" si="171"/>
        <v>0</v>
      </c>
      <c r="V245" s="42">
        <f t="shared" si="172"/>
        <v>0</v>
      </c>
      <c r="W245" s="42">
        <f t="shared" si="173"/>
        <v>0</v>
      </c>
      <c r="X245" s="42">
        <f t="shared" si="174"/>
        <v>0</v>
      </c>
      <c r="Y245" s="42">
        <f t="shared" si="175"/>
        <v>0</v>
      </c>
      <c r="Z245" s="42">
        <f t="shared" si="176"/>
        <v>0</v>
      </c>
      <c r="AA245" s="42">
        <f t="shared" si="177"/>
        <v>0</v>
      </c>
      <c r="AB245" s="42">
        <f t="shared" si="178"/>
        <v>0</v>
      </c>
      <c r="AC245" s="42">
        <f t="shared" si="179"/>
        <v>0</v>
      </c>
      <c r="AD245" s="42">
        <f t="shared" si="180"/>
        <v>0</v>
      </c>
      <c r="AE245" s="42">
        <f t="shared" si="181"/>
        <v>0</v>
      </c>
      <c r="AF245" s="42">
        <f t="shared" si="182"/>
        <v>0</v>
      </c>
      <c r="AG245" s="42">
        <f t="shared" si="183"/>
        <v>0</v>
      </c>
      <c r="AH245" s="42">
        <f t="shared" si="184"/>
        <v>0</v>
      </c>
      <c r="AI245" s="42">
        <f t="shared" si="185"/>
        <v>0</v>
      </c>
      <c r="AJ245" s="42">
        <f t="shared" si="186"/>
        <v>0</v>
      </c>
      <c r="AK245" s="42">
        <f t="shared" si="187"/>
        <v>0</v>
      </c>
      <c r="AL245" s="42">
        <f t="shared" si="188"/>
        <v>0</v>
      </c>
      <c r="AM245" s="42">
        <f t="shared" si="189"/>
        <v>0</v>
      </c>
      <c r="AN245" s="42">
        <f t="shared" si="190"/>
        <v>0</v>
      </c>
      <c r="AO245" s="42">
        <f t="shared" si="191"/>
        <v>0</v>
      </c>
      <c r="AP245" s="42">
        <f t="shared" si="192"/>
        <v>0</v>
      </c>
      <c r="AQ245" s="42">
        <f t="shared" si="193"/>
        <v>0</v>
      </c>
      <c r="AR245" s="42">
        <f t="shared" si="194"/>
        <v>0</v>
      </c>
      <c r="AS245" s="42">
        <f t="shared" si="195"/>
        <v>0</v>
      </c>
      <c r="AT245" s="42">
        <f t="shared" si="196"/>
        <v>0</v>
      </c>
      <c r="AU245" s="42">
        <f t="shared" si="197"/>
        <v>0</v>
      </c>
      <c r="AV245" s="42">
        <f t="shared" si="198"/>
        <v>0</v>
      </c>
      <c r="AW245" s="42">
        <f t="shared" si="199"/>
        <v>0</v>
      </c>
      <c r="AX245" s="42">
        <f t="shared" si="200"/>
        <v>0</v>
      </c>
      <c r="AY245" s="84">
        <f t="shared" si="201"/>
        <v>0</v>
      </c>
      <c r="AZ245" s="59"/>
      <c r="BA245" s="59"/>
      <c r="BB245" s="59"/>
    </row>
    <row r="246" spans="1:54">
      <c r="A246" s="67" t="str">
        <f ca="1">IF(Input!A20="","",Input!A20)</f>
        <v>Krom (Cr) - typisk blanding</v>
      </c>
      <c r="B246" s="42">
        <f t="shared" si="202"/>
        <v>0</v>
      </c>
      <c r="C246" s="42">
        <f t="shared" si="203"/>
        <v>0</v>
      </c>
      <c r="D246" s="42">
        <f t="shared" si="204"/>
        <v>0</v>
      </c>
      <c r="E246" s="42">
        <f t="shared" si="155"/>
        <v>0</v>
      </c>
      <c r="F246" s="42">
        <f t="shared" si="156"/>
        <v>0</v>
      </c>
      <c r="G246" s="42">
        <f t="shared" si="157"/>
        <v>0</v>
      </c>
      <c r="H246" s="42">
        <f t="shared" si="158"/>
        <v>0</v>
      </c>
      <c r="I246" s="42">
        <f t="shared" si="159"/>
        <v>0</v>
      </c>
      <c r="J246" s="42">
        <f t="shared" si="160"/>
        <v>0</v>
      </c>
      <c r="K246" s="42">
        <f t="shared" si="161"/>
        <v>0</v>
      </c>
      <c r="L246" s="42">
        <f t="shared" si="162"/>
        <v>0</v>
      </c>
      <c r="M246" s="42">
        <f t="shared" si="163"/>
        <v>0</v>
      </c>
      <c r="N246" s="42">
        <f t="shared" si="164"/>
        <v>0</v>
      </c>
      <c r="O246" s="42">
        <f t="shared" si="165"/>
        <v>0</v>
      </c>
      <c r="P246" s="42">
        <f t="shared" si="166"/>
        <v>0</v>
      </c>
      <c r="Q246" s="42">
        <f t="shared" si="167"/>
        <v>0</v>
      </c>
      <c r="R246" s="42">
        <f t="shared" si="168"/>
        <v>0</v>
      </c>
      <c r="S246" s="42">
        <f t="shared" si="169"/>
        <v>0</v>
      </c>
      <c r="T246" s="42">
        <f t="shared" si="170"/>
        <v>0</v>
      </c>
      <c r="U246" s="42">
        <f t="shared" si="171"/>
        <v>0</v>
      </c>
      <c r="V246" s="42">
        <f t="shared" si="172"/>
        <v>0</v>
      </c>
      <c r="W246" s="42">
        <f t="shared" si="173"/>
        <v>0</v>
      </c>
      <c r="X246" s="42">
        <f t="shared" si="174"/>
        <v>0</v>
      </c>
      <c r="Y246" s="42">
        <f t="shared" si="175"/>
        <v>0</v>
      </c>
      <c r="Z246" s="42">
        <f t="shared" si="176"/>
        <v>0</v>
      </c>
      <c r="AA246" s="42">
        <f t="shared" si="177"/>
        <v>0</v>
      </c>
      <c r="AB246" s="42">
        <f t="shared" si="178"/>
        <v>0</v>
      </c>
      <c r="AC246" s="42">
        <f t="shared" si="179"/>
        <v>0</v>
      </c>
      <c r="AD246" s="42">
        <f t="shared" si="180"/>
        <v>0</v>
      </c>
      <c r="AE246" s="42">
        <f t="shared" si="181"/>
        <v>0</v>
      </c>
      <c r="AF246" s="42">
        <f t="shared" si="182"/>
        <v>0</v>
      </c>
      <c r="AG246" s="42">
        <f t="shared" si="183"/>
        <v>0</v>
      </c>
      <c r="AH246" s="42">
        <f t="shared" si="184"/>
        <v>0</v>
      </c>
      <c r="AI246" s="42">
        <f t="shared" si="185"/>
        <v>0</v>
      </c>
      <c r="AJ246" s="42">
        <f t="shared" si="186"/>
        <v>0</v>
      </c>
      <c r="AK246" s="42">
        <f t="shared" si="187"/>
        <v>0</v>
      </c>
      <c r="AL246" s="42">
        <f t="shared" si="188"/>
        <v>0</v>
      </c>
      <c r="AM246" s="42">
        <f t="shared" si="189"/>
        <v>0</v>
      </c>
      <c r="AN246" s="42">
        <f t="shared" si="190"/>
        <v>0</v>
      </c>
      <c r="AO246" s="42">
        <f t="shared" si="191"/>
        <v>0</v>
      </c>
      <c r="AP246" s="42">
        <f t="shared" si="192"/>
        <v>0</v>
      </c>
      <c r="AQ246" s="42">
        <f t="shared" si="193"/>
        <v>0</v>
      </c>
      <c r="AR246" s="42">
        <f t="shared" si="194"/>
        <v>0</v>
      </c>
      <c r="AS246" s="42">
        <f t="shared" si="195"/>
        <v>0</v>
      </c>
      <c r="AT246" s="42">
        <f t="shared" si="196"/>
        <v>0</v>
      </c>
      <c r="AU246" s="42">
        <f t="shared" si="197"/>
        <v>0</v>
      </c>
      <c r="AV246" s="42">
        <f t="shared" si="198"/>
        <v>0</v>
      </c>
      <c r="AW246" s="42">
        <f t="shared" si="199"/>
        <v>0</v>
      </c>
      <c r="AX246" s="42">
        <f t="shared" si="200"/>
        <v>0</v>
      </c>
      <c r="AY246" s="84">
        <f t="shared" si="201"/>
        <v>0</v>
      </c>
      <c r="AZ246" s="59"/>
      <c r="BA246" s="59"/>
      <c r="BB246" s="59"/>
    </row>
    <row r="247" spans="1:54">
      <c r="A247" s="67" t="str">
        <f ca="1">IF(Input!A21="","",Input!A21)</f>
        <v>Formaldehyd</v>
      </c>
      <c r="B247" s="42">
        <f t="shared" si="202"/>
        <v>0</v>
      </c>
      <c r="C247" s="42">
        <f t="shared" si="203"/>
        <v>0</v>
      </c>
      <c r="D247" s="42">
        <f t="shared" si="204"/>
        <v>0</v>
      </c>
      <c r="E247" s="42">
        <f t="shared" si="155"/>
        <v>0</v>
      </c>
      <c r="F247" s="42">
        <f t="shared" si="156"/>
        <v>0</v>
      </c>
      <c r="G247" s="42">
        <f t="shared" si="157"/>
        <v>0</v>
      </c>
      <c r="H247" s="42">
        <f t="shared" si="158"/>
        <v>0</v>
      </c>
      <c r="I247" s="42">
        <f t="shared" si="159"/>
        <v>0</v>
      </c>
      <c r="J247" s="42">
        <f t="shared" si="160"/>
        <v>0</v>
      </c>
      <c r="K247" s="42">
        <f t="shared" si="161"/>
        <v>0</v>
      </c>
      <c r="L247" s="42">
        <f t="shared" si="162"/>
        <v>0</v>
      </c>
      <c r="M247" s="42">
        <f t="shared" si="163"/>
        <v>0</v>
      </c>
      <c r="N247" s="42">
        <f t="shared" si="164"/>
        <v>0</v>
      </c>
      <c r="O247" s="42">
        <f t="shared" si="165"/>
        <v>0</v>
      </c>
      <c r="P247" s="42">
        <f t="shared" si="166"/>
        <v>0</v>
      </c>
      <c r="Q247" s="42">
        <f t="shared" si="167"/>
        <v>0</v>
      </c>
      <c r="R247" s="42">
        <f t="shared" si="168"/>
        <v>0</v>
      </c>
      <c r="S247" s="42">
        <f t="shared" si="169"/>
        <v>0</v>
      </c>
      <c r="T247" s="42">
        <f t="shared" si="170"/>
        <v>0</v>
      </c>
      <c r="U247" s="42">
        <f t="shared" si="171"/>
        <v>0</v>
      </c>
      <c r="V247" s="42">
        <f t="shared" si="172"/>
        <v>0</v>
      </c>
      <c r="W247" s="42">
        <f t="shared" si="173"/>
        <v>0</v>
      </c>
      <c r="X247" s="42">
        <f t="shared" si="174"/>
        <v>0</v>
      </c>
      <c r="Y247" s="42">
        <f t="shared" si="175"/>
        <v>0</v>
      </c>
      <c r="Z247" s="42">
        <f t="shared" si="176"/>
        <v>0</v>
      </c>
      <c r="AA247" s="42">
        <f t="shared" si="177"/>
        <v>0</v>
      </c>
      <c r="AB247" s="42">
        <f t="shared" si="178"/>
        <v>0</v>
      </c>
      <c r="AC247" s="42">
        <f t="shared" si="179"/>
        <v>0</v>
      </c>
      <c r="AD247" s="42">
        <f t="shared" si="180"/>
        <v>0</v>
      </c>
      <c r="AE247" s="42">
        <f t="shared" si="181"/>
        <v>0</v>
      </c>
      <c r="AF247" s="42">
        <f t="shared" si="182"/>
        <v>0</v>
      </c>
      <c r="AG247" s="42">
        <f t="shared" si="183"/>
        <v>0</v>
      </c>
      <c r="AH247" s="42">
        <f t="shared" si="184"/>
        <v>0</v>
      </c>
      <c r="AI247" s="42">
        <f t="shared" si="185"/>
        <v>0</v>
      </c>
      <c r="AJ247" s="42">
        <f t="shared" si="186"/>
        <v>0</v>
      </c>
      <c r="AK247" s="42">
        <f t="shared" si="187"/>
        <v>0</v>
      </c>
      <c r="AL247" s="42">
        <f t="shared" si="188"/>
        <v>0</v>
      </c>
      <c r="AM247" s="42">
        <f t="shared" si="189"/>
        <v>0</v>
      </c>
      <c r="AN247" s="42">
        <f t="shared" si="190"/>
        <v>0</v>
      </c>
      <c r="AO247" s="42">
        <f t="shared" si="191"/>
        <v>0</v>
      </c>
      <c r="AP247" s="42">
        <f t="shared" si="192"/>
        <v>0</v>
      </c>
      <c r="AQ247" s="42">
        <f t="shared" si="193"/>
        <v>0</v>
      </c>
      <c r="AR247" s="42">
        <f t="shared" si="194"/>
        <v>0</v>
      </c>
      <c r="AS247" s="42">
        <f t="shared" si="195"/>
        <v>0</v>
      </c>
      <c r="AT247" s="42">
        <f t="shared" si="196"/>
        <v>0</v>
      </c>
      <c r="AU247" s="42">
        <f t="shared" si="197"/>
        <v>0</v>
      </c>
      <c r="AV247" s="42">
        <f t="shared" si="198"/>
        <v>0</v>
      </c>
      <c r="AW247" s="42">
        <f t="shared" si="199"/>
        <v>0</v>
      </c>
      <c r="AX247" s="42">
        <f t="shared" si="200"/>
        <v>0</v>
      </c>
      <c r="AY247" s="84">
        <f t="shared" si="201"/>
        <v>0</v>
      </c>
      <c r="AZ247" s="59"/>
      <c r="BA247" s="59"/>
      <c r="BB247" s="59"/>
    </row>
    <row r="248" spans="1:54">
      <c r="A248" s="67" t="str">
        <f ca="1">IF(Input!A22="","",Input!A22)</f>
        <v>Nikkel (Ni)</v>
      </c>
      <c r="B248" s="42">
        <f t="shared" si="202"/>
        <v>0</v>
      </c>
      <c r="C248" s="42">
        <f t="shared" si="203"/>
        <v>0</v>
      </c>
      <c r="D248" s="42">
        <f t="shared" si="204"/>
        <v>0</v>
      </c>
      <c r="E248" s="42">
        <f t="shared" si="155"/>
        <v>0</v>
      </c>
      <c r="F248" s="42">
        <f t="shared" si="156"/>
        <v>0</v>
      </c>
      <c r="G248" s="42">
        <f t="shared" si="157"/>
        <v>0</v>
      </c>
      <c r="H248" s="42">
        <f t="shared" si="158"/>
        <v>0</v>
      </c>
      <c r="I248" s="42">
        <f t="shared" si="159"/>
        <v>0</v>
      </c>
      <c r="J248" s="42">
        <f t="shared" si="160"/>
        <v>0</v>
      </c>
      <c r="K248" s="42">
        <f t="shared" si="161"/>
        <v>0</v>
      </c>
      <c r="L248" s="42">
        <f t="shared" si="162"/>
        <v>0</v>
      </c>
      <c r="M248" s="42">
        <f t="shared" si="163"/>
        <v>0</v>
      </c>
      <c r="N248" s="42">
        <f t="shared" si="164"/>
        <v>0</v>
      </c>
      <c r="O248" s="42">
        <f t="shared" si="165"/>
        <v>0</v>
      </c>
      <c r="P248" s="42">
        <f t="shared" si="166"/>
        <v>0</v>
      </c>
      <c r="Q248" s="42">
        <f t="shared" si="167"/>
        <v>0</v>
      </c>
      <c r="R248" s="42">
        <f t="shared" si="168"/>
        <v>0</v>
      </c>
      <c r="S248" s="42">
        <f t="shared" si="169"/>
        <v>0</v>
      </c>
      <c r="T248" s="42">
        <f t="shared" si="170"/>
        <v>0</v>
      </c>
      <c r="U248" s="42">
        <f t="shared" si="171"/>
        <v>0</v>
      </c>
      <c r="V248" s="42">
        <f t="shared" si="172"/>
        <v>0</v>
      </c>
      <c r="W248" s="42">
        <f t="shared" si="173"/>
        <v>0</v>
      </c>
      <c r="X248" s="42">
        <f t="shared" si="174"/>
        <v>0</v>
      </c>
      <c r="Y248" s="42">
        <f t="shared" si="175"/>
        <v>0</v>
      </c>
      <c r="Z248" s="42">
        <f t="shared" si="176"/>
        <v>0</v>
      </c>
      <c r="AA248" s="42">
        <f t="shared" si="177"/>
        <v>0</v>
      </c>
      <c r="AB248" s="42">
        <f t="shared" si="178"/>
        <v>0</v>
      </c>
      <c r="AC248" s="42">
        <f t="shared" si="179"/>
        <v>0</v>
      </c>
      <c r="AD248" s="42">
        <f t="shared" si="180"/>
        <v>0</v>
      </c>
      <c r="AE248" s="42">
        <f t="shared" si="181"/>
        <v>0</v>
      </c>
      <c r="AF248" s="42">
        <f t="shared" si="182"/>
        <v>0</v>
      </c>
      <c r="AG248" s="42">
        <f t="shared" si="183"/>
        <v>0</v>
      </c>
      <c r="AH248" s="42">
        <f t="shared" si="184"/>
        <v>0</v>
      </c>
      <c r="AI248" s="42">
        <f t="shared" si="185"/>
        <v>0</v>
      </c>
      <c r="AJ248" s="42">
        <f t="shared" si="186"/>
        <v>0</v>
      </c>
      <c r="AK248" s="42">
        <f t="shared" si="187"/>
        <v>0</v>
      </c>
      <c r="AL248" s="42">
        <f t="shared" si="188"/>
        <v>0</v>
      </c>
      <c r="AM248" s="42">
        <f t="shared" si="189"/>
        <v>0</v>
      </c>
      <c r="AN248" s="42">
        <f t="shared" si="190"/>
        <v>0</v>
      </c>
      <c r="AO248" s="42">
        <f t="shared" si="191"/>
        <v>0</v>
      </c>
      <c r="AP248" s="42">
        <f t="shared" si="192"/>
        <v>0</v>
      </c>
      <c r="AQ248" s="42">
        <f t="shared" si="193"/>
        <v>0</v>
      </c>
      <c r="AR248" s="42">
        <f t="shared" si="194"/>
        <v>0</v>
      </c>
      <c r="AS248" s="42">
        <f t="shared" si="195"/>
        <v>0</v>
      </c>
      <c r="AT248" s="42">
        <f t="shared" si="196"/>
        <v>0</v>
      </c>
      <c r="AU248" s="42">
        <f t="shared" si="197"/>
        <v>0</v>
      </c>
      <c r="AV248" s="42">
        <f t="shared" si="198"/>
        <v>0</v>
      </c>
      <c r="AW248" s="42">
        <f t="shared" si="199"/>
        <v>0</v>
      </c>
      <c r="AX248" s="42">
        <f t="shared" si="200"/>
        <v>0</v>
      </c>
      <c r="AY248" s="84">
        <f t="shared" si="201"/>
        <v>0</v>
      </c>
      <c r="AZ248" s="59"/>
      <c r="BA248" s="59"/>
      <c r="BB248" s="59"/>
    </row>
    <row r="249" spans="1:54">
      <c r="A249" s="67" t="str">
        <f ca="1">IF(Input!A23="","",Input!A23)</f>
        <v>Ammoniak (NH3)</v>
      </c>
      <c r="B249" s="42">
        <f t="shared" si="202"/>
        <v>0</v>
      </c>
      <c r="C249" s="42">
        <f t="shared" si="203"/>
        <v>0</v>
      </c>
      <c r="D249" s="42">
        <f t="shared" si="204"/>
        <v>0</v>
      </c>
      <c r="E249" s="42">
        <f t="shared" si="155"/>
        <v>0</v>
      </c>
      <c r="F249" s="42">
        <f t="shared" si="156"/>
        <v>0</v>
      </c>
      <c r="G249" s="42">
        <f t="shared" si="157"/>
        <v>0</v>
      </c>
      <c r="H249" s="42">
        <f t="shared" si="158"/>
        <v>0</v>
      </c>
      <c r="I249" s="42">
        <f t="shared" si="159"/>
        <v>0</v>
      </c>
      <c r="J249" s="42">
        <f t="shared" si="160"/>
        <v>0</v>
      </c>
      <c r="K249" s="42">
        <f t="shared" si="161"/>
        <v>0</v>
      </c>
      <c r="L249" s="42">
        <f t="shared" si="162"/>
        <v>0</v>
      </c>
      <c r="M249" s="42">
        <f t="shared" si="163"/>
        <v>0</v>
      </c>
      <c r="N249" s="42">
        <f t="shared" si="164"/>
        <v>0</v>
      </c>
      <c r="O249" s="42">
        <f t="shared" si="165"/>
        <v>0</v>
      </c>
      <c r="P249" s="42">
        <f t="shared" si="166"/>
        <v>0</v>
      </c>
      <c r="Q249" s="42">
        <f t="shared" si="167"/>
        <v>0</v>
      </c>
      <c r="R249" s="42">
        <f t="shared" si="168"/>
        <v>0</v>
      </c>
      <c r="S249" s="42">
        <f t="shared" si="169"/>
        <v>0</v>
      </c>
      <c r="T249" s="42">
        <f t="shared" si="170"/>
        <v>0</v>
      </c>
      <c r="U249" s="42">
        <f t="shared" si="171"/>
        <v>0</v>
      </c>
      <c r="V249" s="42">
        <f t="shared" si="172"/>
        <v>0</v>
      </c>
      <c r="W249" s="42">
        <f t="shared" si="173"/>
        <v>0</v>
      </c>
      <c r="X249" s="42">
        <f t="shared" si="174"/>
        <v>0</v>
      </c>
      <c r="Y249" s="42">
        <f t="shared" si="175"/>
        <v>0</v>
      </c>
      <c r="Z249" s="42">
        <f t="shared" si="176"/>
        <v>0</v>
      </c>
      <c r="AA249" s="42">
        <f t="shared" si="177"/>
        <v>0</v>
      </c>
      <c r="AB249" s="42">
        <f t="shared" si="178"/>
        <v>0</v>
      </c>
      <c r="AC249" s="42">
        <f t="shared" si="179"/>
        <v>0</v>
      </c>
      <c r="AD249" s="42">
        <f t="shared" si="180"/>
        <v>0</v>
      </c>
      <c r="AE249" s="42">
        <f t="shared" si="181"/>
        <v>0</v>
      </c>
      <c r="AF249" s="42">
        <f t="shared" si="182"/>
        <v>0</v>
      </c>
      <c r="AG249" s="42">
        <f t="shared" si="183"/>
        <v>0</v>
      </c>
      <c r="AH249" s="42">
        <f t="shared" si="184"/>
        <v>0</v>
      </c>
      <c r="AI249" s="42">
        <f t="shared" si="185"/>
        <v>0</v>
      </c>
      <c r="AJ249" s="42">
        <f t="shared" si="186"/>
        <v>0</v>
      </c>
      <c r="AK249" s="42">
        <f t="shared" si="187"/>
        <v>0</v>
      </c>
      <c r="AL249" s="42">
        <f t="shared" si="188"/>
        <v>0</v>
      </c>
      <c r="AM249" s="42">
        <f t="shared" si="189"/>
        <v>0</v>
      </c>
      <c r="AN249" s="42">
        <f t="shared" si="190"/>
        <v>0</v>
      </c>
      <c r="AO249" s="42">
        <f t="shared" si="191"/>
        <v>0</v>
      </c>
      <c r="AP249" s="42">
        <f t="shared" si="192"/>
        <v>0</v>
      </c>
      <c r="AQ249" s="42">
        <f t="shared" si="193"/>
        <v>0</v>
      </c>
      <c r="AR249" s="42">
        <f t="shared" si="194"/>
        <v>0</v>
      </c>
      <c r="AS249" s="42">
        <f t="shared" si="195"/>
        <v>0</v>
      </c>
      <c r="AT249" s="42">
        <f t="shared" si="196"/>
        <v>0</v>
      </c>
      <c r="AU249" s="42">
        <f t="shared" si="197"/>
        <v>0</v>
      </c>
      <c r="AV249" s="42">
        <f t="shared" si="198"/>
        <v>0</v>
      </c>
      <c r="AW249" s="42">
        <f t="shared" si="199"/>
        <v>0</v>
      </c>
      <c r="AX249" s="42">
        <f t="shared" si="200"/>
        <v>0</v>
      </c>
      <c r="AY249" s="84">
        <f t="shared" si="201"/>
        <v>0</v>
      </c>
      <c r="AZ249" s="59"/>
      <c r="BA249" s="59"/>
      <c r="BB249" s="59"/>
    </row>
    <row r="250" spans="1:54">
      <c r="A250" s="67" t="str">
        <f ca="1">IF(Input!A24="","",Input!A24)</f>
        <v>Metan (CH4)</v>
      </c>
      <c r="B250" s="42">
        <f t="shared" si="202"/>
        <v>0</v>
      </c>
      <c r="C250" s="42">
        <f t="shared" si="203"/>
        <v>0</v>
      </c>
      <c r="D250" s="42">
        <f t="shared" si="204"/>
        <v>0</v>
      </c>
      <c r="E250" s="42">
        <f t="shared" si="155"/>
        <v>0</v>
      </c>
      <c r="F250" s="42">
        <f t="shared" si="156"/>
        <v>0</v>
      </c>
      <c r="G250" s="42">
        <f t="shared" si="157"/>
        <v>0</v>
      </c>
      <c r="H250" s="42">
        <f t="shared" si="158"/>
        <v>0</v>
      </c>
      <c r="I250" s="42">
        <f t="shared" si="159"/>
        <v>0</v>
      </c>
      <c r="J250" s="42">
        <f t="shared" si="160"/>
        <v>0</v>
      </c>
      <c r="K250" s="42">
        <f t="shared" si="161"/>
        <v>0</v>
      </c>
      <c r="L250" s="42">
        <f t="shared" si="162"/>
        <v>0</v>
      </c>
      <c r="M250" s="42">
        <f t="shared" si="163"/>
        <v>0</v>
      </c>
      <c r="N250" s="42">
        <f t="shared" si="164"/>
        <v>0</v>
      </c>
      <c r="O250" s="42">
        <f t="shared" si="165"/>
        <v>0</v>
      </c>
      <c r="P250" s="42">
        <f t="shared" si="166"/>
        <v>0</v>
      </c>
      <c r="Q250" s="42">
        <f t="shared" si="167"/>
        <v>0</v>
      </c>
      <c r="R250" s="42">
        <f t="shared" si="168"/>
        <v>0</v>
      </c>
      <c r="S250" s="42">
        <f t="shared" si="169"/>
        <v>0</v>
      </c>
      <c r="T250" s="42">
        <f t="shared" si="170"/>
        <v>0</v>
      </c>
      <c r="U250" s="42">
        <f t="shared" si="171"/>
        <v>0</v>
      </c>
      <c r="V250" s="42">
        <f t="shared" si="172"/>
        <v>0</v>
      </c>
      <c r="W250" s="42">
        <f t="shared" si="173"/>
        <v>0</v>
      </c>
      <c r="X250" s="42">
        <f t="shared" si="174"/>
        <v>0</v>
      </c>
      <c r="Y250" s="42">
        <f t="shared" si="175"/>
        <v>0</v>
      </c>
      <c r="Z250" s="42">
        <f t="shared" si="176"/>
        <v>0</v>
      </c>
      <c r="AA250" s="42">
        <f t="shared" si="177"/>
        <v>0</v>
      </c>
      <c r="AB250" s="42">
        <f t="shared" si="178"/>
        <v>0</v>
      </c>
      <c r="AC250" s="42">
        <f t="shared" si="179"/>
        <v>0</v>
      </c>
      <c r="AD250" s="42">
        <f t="shared" si="180"/>
        <v>0</v>
      </c>
      <c r="AE250" s="42">
        <f t="shared" si="181"/>
        <v>0</v>
      </c>
      <c r="AF250" s="42">
        <f t="shared" si="182"/>
        <v>0</v>
      </c>
      <c r="AG250" s="42">
        <f t="shared" si="183"/>
        <v>0</v>
      </c>
      <c r="AH250" s="42">
        <f t="shared" si="184"/>
        <v>0</v>
      </c>
      <c r="AI250" s="42">
        <f t="shared" si="185"/>
        <v>0</v>
      </c>
      <c r="AJ250" s="42">
        <f t="shared" si="186"/>
        <v>0</v>
      </c>
      <c r="AK250" s="42">
        <f t="shared" si="187"/>
        <v>0</v>
      </c>
      <c r="AL250" s="42">
        <f t="shared" si="188"/>
        <v>0</v>
      </c>
      <c r="AM250" s="42">
        <f t="shared" si="189"/>
        <v>0</v>
      </c>
      <c r="AN250" s="42">
        <f t="shared" si="190"/>
        <v>0</v>
      </c>
      <c r="AO250" s="42">
        <f t="shared" si="191"/>
        <v>0</v>
      </c>
      <c r="AP250" s="42">
        <f t="shared" si="192"/>
        <v>0</v>
      </c>
      <c r="AQ250" s="42">
        <f t="shared" si="193"/>
        <v>0</v>
      </c>
      <c r="AR250" s="42">
        <f t="shared" si="194"/>
        <v>0</v>
      </c>
      <c r="AS250" s="42">
        <f t="shared" si="195"/>
        <v>0</v>
      </c>
      <c r="AT250" s="42">
        <f t="shared" si="196"/>
        <v>0</v>
      </c>
      <c r="AU250" s="42">
        <f t="shared" si="197"/>
        <v>0</v>
      </c>
      <c r="AV250" s="42">
        <f t="shared" si="198"/>
        <v>0</v>
      </c>
      <c r="AW250" s="42">
        <f t="shared" si="199"/>
        <v>0</v>
      </c>
      <c r="AX250" s="42">
        <f t="shared" si="200"/>
        <v>0</v>
      </c>
      <c r="AY250" s="84">
        <f t="shared" si="201"/>
        <v>0</v>
      </c>
      <c r="AZ250" s="59"/>
      <c r="BA250" s="59"/>
      <c r="BB250" s="59"/>
    </row>
    <row r="251" spans="1:54">
      <c r="A251" s="67" t="str">
        <f ca="1">IF(Input!A25="","",Input!A25)</f>
        <v>Lattergas (N2O)</v>
      </c>
      <c r="B251" s="42">
        <f t="shared" si="202"/>
        <v>0</v>
      </c>
      <c r="C251" s="42">
        <f t="shared" si="203"/>
        <v>0</v>
      </c>
      <c r="D251" s="42">
        <f t="shared" si="204"/>
        <v>0</v>
      </c>
      <c r="E251" s="42">
        <f t="shared" si="155"/>
        <v>0</v>
      </c>
      <c r="F251" s="42">
        <f t="shared" si="156"/>
        <v>0</v>
      </c>
      <c r="G251" s="42">
        <f t="shared" si="157"/>
        <v>0</v>
      </c>
      <c r="H251" s="42">
        <f t="shared" si="158"/>
        <v>0</v>
      </c>
      <c r="I251" s="42">
        <f t="shared" si="159"/>
        <v>0</v>
      </c>
      <c r="J251" s="42">
        <f t="shared" si="160"/>
        <v>0</v>
      </c>
      <c r="K251" s="42">
        <f t="shared" si="161"/>
        <v>0</v>
      </c>
      <c r="L251" s="42">
        <f t="shared" si="162"/>
        <v>0</v>
      </c>
      <c r="M251" s="42">
        <f t="shared" si="163"/>
        <v>0</v>
      </c>
      <c r="N251" s="42">
        <f t="shared" si="164"/>
        <v>0</v>
      </c>
      <c r="O251" s="42">
        <f t="shared" si="165"/>
        <v>0</v>
      </c>
      <c r="P251" s="42">
        <f t="shared" si="166"/>
        <v>0</v>
      </c>
      <c r="Q251" s="42">
        <f t="shared" si="167"/>
        <v>0</v>
      </c>
      <c r="R251" s="42">
        <f t="shared" si="168"/>
        <v>0</v>
      </c>
      <c r="S251" s="42">
        <f t="shared" si="169"/>
        <v>0</v>
      </c>
      <c r="T251" s="42">
        <f t="shared" si="170"/>
        <v>0</v>
      </c>
      <c r="U251" s="42">
        <f t="shared" si="171"/>
        <v>0</v>
      </c>
      <c r="V251" s="42">
        <f t="shared" si="172"/>
        <v>0</v>
      </c>
      <c r="W251" s="42">
        <f t="shared" si="173"/>
        <v>0</v>
      </c>
      <c r="X251" s="42">
        <f t="shared" si="174"/>
        <v>0</v>
      </c>
      <c r="Y251" s="42">
        <f t="shared" si="175"/>
        <v>0</v>
      </c>
      <c r="Z251" s="42">
        <f t="shared" si="176"/>
        <v>0</v>
      </c>
      <c r="AA251" s="42">
        <f t="shared" si="177"/>
        <v>0</v>
      </c>
      <c r="AB251" s="42">
        <f t="shared" si="178"/>
        <v>0</v>
      </c>
      <c r="AC251" s="42">
        <f t="shared" si="179"/>
        <v>0</v>
      </c>
      <c r="AD251" s="42">
        <f t="shared" si="180"/>
        <v>0</v>
      </c>
      <c r="AE251" s="42">
        <f t="shared" si="181"/>
        <v>0</v>
      </c>
      <c r="AF251" s="42">
        <f t="shared" si="182"/>
        <v>0</v>
      </c>
      <c r="AG251" s="42">
        <f t="shared" si="183"/>
        <v>0</v>
      </c>
      <c r="AH251" s="42">
        <f t="shared" si="184"/>
        <v>0</v>
      </c>
      <c r="AI251" s="42">
        <f t="shared" si="185"/>
        <v>0</v>
      </c>
      <c r="AJ251" s="42">
        <f t="shared" si="186"/>
        <v>0</v>
      </c>
      <c r="AK251" s="42">
        <f t="shared" si="187"/>
        <v>0</v>
      </c>
      <c r="AL251" s="42">
        <f t="shared" si="188"/>
        <v>0</v>
      </c>
      <c r="AM251" s="42">
        <f t="shared" si="189"/>
        <v>0</v>
      </c>
      <c r="AN251" s="42">
        <f t="shared" si="190"/>
        <v>0</v>
      </c>
      <c r="AO251" s="42">
        <f t="shared" si="191"/>
        <v>0</v>
      </c>
      <c r="AP251" s="42">
        <f t="shared" si="192"/>
        <v>0</v>
      </c>
      <c r="AQ251" s="42">
        <f t="shared" si="193"/>
        <v>0</v>
      </c>
      <c r="AR251" s="42">
        <f t="shared" si="194"/>
        <v>0</v>
      </c>
      <c r="AS251" s="42">
        <f t="shared" si="195"/>
        <v>0</v>
      </c>
      <c r="AT251" s="42">
        <f t="shared" si="196"/>
        <v>0</v>
      </c>
      <c r="AU251" s="42">
        <f t="shared" si="197"/>
        <v>0</v>
      </c>
      <c r="AV251" s="42">
        <f t="shared" si="198"/>
        <v>0</v>
      </c>
      <c r="AW251" s="42">
        <f t="shared" si="199"/>
        <v>0</v>
      </c>
      <c r="AX251" s="42">
        <f t="shared" si="200"/>
        <v>0</v>
      </c>
      <c r="AY251" s="84">
        <f t="shared" si="201"/>
        <v>0</v>
      </c>
      <c r="AZ251" s="59"/>
      <c r="BA251" s="59"/>
      <c r="BB251" s="59"/>
    </row>
    <row r="252" spans="1:54">
      <c r="A252" s="57" t="str">
        <f ca="1">IF(Input!A26="","",Input!A26)</f>
        <v/>
      </c>
      <c r="B252" s="49">
        <f t="shared" si="202"/>
        <v>0</v>
      </c>
      <c r="C252" s="49">
        <f t="shared" si="203"/>
        <v>0</v>
      </c>
      <c r="D252" s="49">
        <f t="shared" si="204"/>
        <v>0</v>
      </c>
      <c r="E252" s="49">
        <f t="shared" si="155"/>
        <v>0</v>
      </c>
      <c r="F252" s="49">
        <f t="shared" si="156"/>
        <v>0</v>
      </c>
      <c r="G252" s="49">
        <f t="shared" si="157"/>
        <v>0</v>
      </c>
      <c r="H252" s="49">
        <f t="shared" si="158"/>
        <v>0</v>
      </c>
      <c r="I252" s="49">
        <f t="shared" si="159"/>
        <v>0</v>
      </c>
      <c r="J252" s="49">
        <f t="shared" si="160"/>
        <v>0</v>
      </c>
      <c r="K252" s="49">
        <f t="shared" si="161"/>
        <v>0</v>
      </c>
      <c r="L252" s="49">
        <f t="shared" si="162"/>
        <v>0</v>
      </c>
      <c r="M252" s="49">
        <f t="shared" si="163"/>
        <v>0</v>
      </c>
      <c r="N252" s="49">
        <f t="shared" si="164"/>
        <v>0</v>
      </c>
      <c r="O252" s="49">
        <f t="shared" si="165"/>
        <v>0</v>
      </c>
      <c r="P252" s="49">
        <f t="shared" si="166"/>
        <v>0</v>
      </c>
      <c r="Q252" s="49">
        <f t="shared" si="167"/>
        <v>0</v>
      </c>
      <c r="R252" s="49">
        <f t="shared" si="168"/>
        <v>0</v>
      </c>
      <c r="S252" s="49">
        <f t="shared" si="169"/>
        <v>0</v>
      </c>
      <c r="T252" s="49">
        <f t="shared" si="170"/>
        <v>0</v>
      </c>
      <c r="U252" s="49">
        <f t="shared" si="171"/>
        <v>0</v>
      </c>
      <c r="V252" s="49">
        <f t="shared" si="172"/>
        <v>0</v>
      </c>
      <c r="W252" s="49">
        <f t="shared" si="173"/>
        <v>0</v>
      </c>
      <c r="X252" s="49">
        <f t="shared" si="174"/>
        <v>0</v>
      </c>
      <c r="Y252" s="49">
        <f t="shared" si="175"/>
        <v>0</v>
      </c>
      <c r="Z252" s="49">
        <f t="shared" si="176"/>
        <v>0</v>
      </c>
      <c r="AA252" s="49">
        <f t="shared" si="177"/>
        <v>0</v>
      </c>
      <c r="AB252" s="49">
        <f t="shared" si="178"/>
        <v>0</v>
      </c>
      <c r="AC252" s="49">
        <f t="shared" si="179"/>
        <v>0</v>
      </c>
      <c r="AD252" s="49">
        <f t="shared" si="180"/>
        <v>0</v>
      </c>
      <c r="AE252" s="49">
        <f t="shared" si="181"/>
        <v>0</v>
      </c>
      <c r="AF252" s="49">
        <f t="shared" si="182"/>
        <v>0</v>
      </c>
      <c r="AG252" s="49">
        <f t="shared" si="183"/>
        <v>0</v>
      </c>
      <c r="AH252" s="49">
        <f t="shared" si="184"/>
        <v>0</v>
      </c>
      <c r="AI252" s="49">
        <f t="shared" si="185"/>
        <v>0</v>
      </c>
      <c r="AJ252" s="49">
        <f t="shared" si="186"/>
        <v>0</v>
      </c>
      <c r="AK252" s="49">
        <f t="shared" si="187"/>
        <v>0</v>
      </c>
      <c r="AL252" s="49">
        <f t="shared" si="188"/>
        <v>0</v>
      </c>
      <c r="AM252" s="49">
        <f t="shared" si="189"/>
        <v>0</v>
      </c>
      <c r="AN252" s="49">
        <f t="shared" si="190"/>
        <v>0</v>
      </c>
      <c r="AO252" s="49">
        <f t="shared" si="191"/>
        <v>0</v>
      </c>
      <c r="AP252" s="49">
        <f t="shared" si="192"/>
        <v>0</v>
      </c>
      <c r="AQ252" s="49">
        <f t="shared" si="193"/>
        <v>0</v>
      </c>
      <c r="AR252" s="49">
        <f t="shared" si="194"/>
        <v>0</v>
      </c>
      <c r="AS252" s="49">
        <f t="shared" si="195"/>
        <v>0</v>
      </c>
      <c r="AT252" s="49">
        <f t="shared" si="196"/>
        <v>0</v>
      </c>
      <c r="AU252" s="49">
        <f t="shared" si="197"/>
        <v>0</v>
      </c>
      <c r="AV252" s="49">
        <f t="shared" si="198"/>
        <v>0</v>
      </c>
      <c r="AW252" s="49">
        <f t="shared" si="199"/>
        <v>0</v>
      </c>
      <c r="AX252" s="49">
        <f t="shared" si="200"/>
        <v>0</v>
      </c>
      <c r="AY252" s="62">
        <f t="shared" si="201"/>
        <v>0</v>
      </c>
      <c r="AZ252" s="59"/>
      <c r="BA252" s="59"/>
      <c r="BB252" s="59"/>
    </row>
    <row r="253" spans="1:54" hidden="1">
      <c r="A253" s="57" t="str">
        <f ca="1">IF(Input!A27="","",Input!A27)</f>
        <v/>
      </c>
      <c r="B253" s="49">
        <f t="shared" si="202"/>
        <v>0</v>
      </c>
      <c r="C253" s="49">
        <f t="shared" si="203"/>
        <v>0</v>
      </c>
      <c r="D253" s="49">
        <f t="shared" si="204"/>
        <v>0</v>
      </c>
      <c r="E253" s="49">
        <f t="shared" si="155"/>
        <v>0</v>
      </c>
      <c r="F253" s="49">
        <f t="shared" si="156"/>
        <v>0</v>
      </c>
      <c r="G253" s="49">
        <f t="shared" si="157"/>
        <v>0</v>
      </c>
      <c r="H253" s="49">
        <f t="shared" si="158"/>
        <v>0</v>
      </c>
      <c r="I253" s="49">
        <f t="shared" si="159"/>
        <v>0</v>
      </c>
      <c r="J253" s="49">
        <f t="shared" si="160"/>
        <v>0</v>
      </c>
      <c r="K253" s="49">
        <f t="shared" si="161"/>
        <v>0</v>
      </c>
      <c r="L253" s="49">
        <f t="shared" si="162"/>
        <v>0</v>
      </c>
      <c r="M253" s="49">
        <f t="shared" si="163"/>
        <v>0</v>
      </c>
      <c r="N253" s="49">
        <f t="shared" si="164"/>
        <v>0</v>
      </c>
      <c r="O253" s="49">
        <f t="shared" si="165"/>
        <v>0</v>
      </c>
      <c r="P253" s="49">
        <f t="shared" si="166"/>
        <v>0</v>
      </c>
      <c r="Q253" s="49">
        <f t="shared" si="167"/>
        <v>0</v>
      </c>
      <c r="R253" s="49">
        <f t="shared" si="168"/>
        <v>0</v>
      </c>
      <c r="S253" s="49">
        <f t="shared" si="169"/>
        <v>0</v>
      </c>
      <c r="T253" s="49">
        <f t="shared" si="170"/>
        <v>0</v>
      </c>
      <c r="U253" s="49">
        <f t="shared" si="171"/>
        <v>0</v>
      </c>
      <c r="V253" s="49">
        <f t="shared" si="172"/>
        <v>0</v>
      </c>
      <c r="W253" s="49">
        <f t="shared" si="173"/>
        <v>0</v>
      </c>
      <c r="X253" s="49">
        <f t="shared" si="174"/>
        <v>0</v>
      </c>
      <c r="Y253" s="49">
        <f t="shared" si="175"/>
        <v>0</v>
      </c>
      <c r="Z253" s="49">
        <f t="shared" si="176"/>
        <v>0</v>
      </c>
      <c r="AA253" s="49">
        <f t="shared" si="177"/>
        <v>0</v>
      </c>
      <c r="AB253" s="49">
        <f t="shared" si="178"/>
        <v>0</v>
      </c>
      <c r="AC253" s="49">
        <f t="shared" si="179"/>
        <v>0</v>
      </c>
      <c r="AD253" s="49">
        <f t="shared" si="180"/>
        <v>0</v>
      </c>
      <c r="AE253" s="49">
        <f t="shared" si="181"/>
        <v>0</v>
      </c>
      <c r="AF253" s="49">
        <f t="shared" si="182"/>
        <v>0</v>
      </c>
      <c r="AG253" s="49">
        <f t="shared" si="183"/>
        <v>0</v>
      </c>
      <c r="AH253" s="49">
        <f t="shared" si="184"/>
        <v>0</v>
      </c>
      <c r="AI253" s="49">
        <f t="shared" si="185"/>
        <v>0</v>
      </c>
      <c r="AJ253" s="49">
        <f t="shared" si="186"/>
        <v>0</v>
      </c>
      <c r="AK253" s="49">
        <f t="shared" si="187"/>
        <v>0</v>
      </c>
      <c r="AL253" s="49">
        <f t="shared" si="188"/>
        <v>0</v>
      </c>
      <c r="AM253" s="49">
        <f t="shared" si="189"/>
        <v>0</v>
      </c>
      <c r="AN253" s="49">
        <f t="shared" si="190"/>
        <v>0</v>
      </c>
      <c r="AO253" s="49">
        <f t="shared" si="191"/>
        <v>0</v>
      </c>
      <c r="AP253" s="49">
        <f t="shared" si="192"/>
        <v>0</v>
      </c>
      <c r="AQ253" s="49">
        <f t="shared" si="193"/>
        <v>0</v>
      </c>
      <c r="AR253" s="49">
        <f t="shared" si="194"/>
        <v>0</v>
      </c>
      <c r="AS253" s="49">
        <f t="shared" si="195"/>
        <v>0</v>
      </c>
      <c r="AT253" s="49">
        <f t="shared" si="196"/>
        <v>0</v>
      </c>
      <c r="AU253" s="49">
        <f t="shared" si="197"/>
        <v>0</v>
      </c>
      <c r="AV253" s="49">
        <f t="shared" si="198"/>
        <v>0</v>
      </c>
      <c r="AW253" s="49">
        <f t="shared" si="199"/>
        <v>0</v>
      </c>
      <c r="AX253" s="49">
        <f t="shared" si="200"/>
        <v>0</v>
      </c>
      <c r="AY253" s="62">
        <f t="shared" si="201"/>
        <v>0</v>
      </c>
      <c r="AZ253" s="59"/>
      <c r="BA253" s="59"/>
      <c r="BB253" s="59"/>
    </row>
    <row r="254" spans="1:54" hidden="1">
      <c r="A254" s="57" t="str">
        <f ca="1">IF(Input!A28="","",Input!A28)</f>
        <v/>
      </c>
      <c r="B254" s="49">
        <f t="shared" si="202"/>
        <v>0</v>
      </c>
      <c r="C254" s="49">
        <f t="shared" si="203"/>
        <v>0</v>
      </c>
      <c r="D254" s="49">
        <f t="shared" si="204"/>
        <v>0</v>
      </c>
      <c r="E254" s="49">
        <f t="shared" si="155"/>
        <v>0</v>
      </c>
      <c r="F254" s="49">
        <f t="shared" si="156"/>
        <v>0</v>
      </c>
      <c r="G254" s="49">
        <f t="shared" si="157"/>
        <v>0</v>
      </c>
      <c r="H254" s="49">
        <f t="shared" si="158"/>
        <v>0</v>
      </c>
      <c r="I254" s="49">
        <f t="shared" si="159"/>
        <v>0</v>
      </c>
      <c r="J254" s="49">
        <f t="shared" si="160"/>
        <v>0</v>
      </c>
      <c r="K254" s="49">
        <f t="shared" si="161"/>
        <v>0</v>
      </c>
      <c r="L254" s="49">
        <f t="shared" si="162"/>
        <v>0</v>
      </c>
      <c r="M254" s="49">
        <f t="shared" si="163"/>
        <v>0</v>
      </c>
      <c r="N254" s="49">
        <f t="shared" si="164"/>
        <v>0</v>
      </c>
      <c r="O254" s="49">
        <f t="shared" si="165"/>
        <v>0</v>
      </c>
      <c r="P254" s="49">
        <f t="shared" si="166"/>
        <v>0</v>
      </c>
      <c r="Q254" s="49">
        <f t="shared" si="167"/>
        <v>0</v>
      </c>
      <c r="R254" s="49">
        <f t="shared" si="168"/>
        <v>0</v>
      </c>
      <c r="S254" s="49">
        <f t="shared" si="169"/>
        <v>0</v>
      </c>
      <c r="T254" s="49">
        <f t="shared" si="170"/>
        <v>0</v>
      </c>
      <c r="U254" s="49">
        <f t="shared" si="171"/>
        <v>0</v>
      </c>
      <c r="V254" s="49">
        <f t="shared" si="172"/>
        <v>0</v>
      </c>
      <c r="W254" s="49">
        <f t="shared" si="173"/>
        <v>0</v>
      </c>
      <c r="X254" s="49">
        <f t="shared" si="174"/>
        <v>0</v>
      </c>
      <c r="Y254" s="49">
        <f t="shared" si="175"/>
        <v>0</v>
      </c>
      <c r="Z254" s="49">
        <f t="shared" si="176"/>
        <v>0</v>
      </c>
      <c r="AA254" s="49">
        <f t="shared" si="177"/>
        <v>0</v>
      </c>
      <c r="AB254" s="49">
        <f t="shared" si="178"/>
        <v>0</v>
      </c>
      <c r="AC254" s="49">
        <f t="shared" si="179"/>
        <v>0</v>
      </c>
      <c r="AD254" s="49">
        <f t="shared" si="180"/>
        <v>0</v>
      </c>
      <c r="AE254" s="49">
        <f t="shared" si="181"/>
        <v>0</v>
      </c>
      <c r="AF254" s="49">
        <f t="shared" si="182"/>
        <v>0</v>
      </c>
      <c r="AG254" s="49">
        <f t="shared" si="183"/>
        <v>0</v>
      </c>
      <c r="AH254" s="49">
        <f t="shared" si="184"/>
        <v>0</v>
      </c>
      <c r="AI254" s="49">
        <f t="shared" si="185"/>
        <v>0</v>
      </c>
      <c r="AJ254" s="49">
        <f t="shared" si="186"/>
        <v>0</v>
      </c>
      <c r="AK254" s="49">
        <f t="shared" si="187"/>
        <v>0</v>
      </c>
      <c r="AL254" s="49">
        <f t="shared" si="188"/>
        <v>0</v>
      </c>
      <c r="AM254" s="49">
        <f t="shared" si="189"/>
        <v>0</v>
      </c>
      <c r="AN254" s="49">
        <f t="shared" si="190"/>
        <v>0</v>
      </c>
      <c r="AO254" s="49">
        <f t="shared" si="191"/>
        <v>0</v>
      </c>
      <c r="AP254" s="49">
        <f t="shared" si="192"/>
        <v>0</v>
      </c>
      <c r="AQ254" s="49">
        <f t="shared" si="193"/>
        <v>0</v>
      </c>
      <c r="AR254" s="49">
        <f t="shared" si="194"/>
        <v>0</v>
      </c>
      <c r="AS254" s="49">
        <f t="shared" si="195"/>
        <v>0</v>
      </c>
      <c r="AT254" s="49">
        <f t="shared" si="196"/>
        <v>0</v>
      </c>
      <c r="AU254" s="49">
        <f t="shared" si="197"/>
        <v>0</v>
      </c>
      <c r="AV254" s="49">
        <f t="shared" si="198"/>
        <v>0</v>
      </c>
      <c r="AW254" s="49">
        <f t="shared" si="199"/>
        <v>0</v>
      </c>
      <c r="AX254" s="49">
        <f t="shared" si="200"/>
        <v>0</v>
      </c>
      <c r="AY254" s="62">
        <f t="shared" si="201"/>
        <v>0</v>
      </c>
      <c r="AZ254" s="59"/>
      <c r="BA254" s="59"/>
      <c r="BB254" s="59"/>
    </row>
    <row r="255" spans="1:54" hidden="1">
      <c r="A255" s="57" t="str">
        <f ca="1">IF(Input!A29="","",Input!A29)</f>
        <v/>
      </c>
      <c r="B255" s="49">
        <f t="shared" si="202"/>
        <v>0</v>
      </c>
      <c r="C255" s="49">
        <f t="shared" si="203"/>
        <v>0</v>
      </c>
      <c r="D255" s="49">
        <f t="shared" si="204"/>
        <v>0</v>
      </c>
      <c r="E255" s="49">
        <f t="shared" si="155"/>
        <v>0</v>
      </c>
      <c r="F255" s="49">
        <f t="shared" si="156"/>
        <v>0</v>
      </c>
      <c r="G255" s="49">
        <f t="shared" si="157"/>
        <v>0</v>
      </c>
      <c r="H255" s="49">
        <f t="shared" si="158"/>
        <v>0</v>
      </c>
      <c r="I255" s="49">
        <f t="shared" si="159"/>
        <v>0</v>
      </c>
      <c r="J255" s="49">
        <f t="shared" si="160"/>
        <v>0</v>
      </c>
      <c r="K255" s="49">
        <f t="shared" si="161"/>
        <v>0</v>
      </c>
      <c r="L255" s="49">
        <f t="shared" si="162"/>
        <v>0</v>
      </c>
      <c r="M255" s="49">
        <f t="shared" si="163"/>
        <v>0</v>
      </c>
      <c r="N255" s="49">
        <f t="shared" si="164"/>
        <v>0</v>
      </c>
      <c r="O255" s="49">
        <f t="shared" si="165"/>
        <v>0</v>
      </c>
      <c r="P255" s="49">
        <f t="shared" si="166"/>
        <v>0</v>
      </c>
      <c r="Q255" s="49">
        <f t="shared" si="167"/>
        <v>0</v>
      </c>
      <c r="R255" s="49">
        <f t="shared" si="168"/>
        <v>0</v>
      </c>
      <c r="S255" s="49">
        <f t="shared" si="169"/>
        <v>0</v>
      </c>
      <c r="T255" s="49">
        <f t="shared" si="170"/>
        <v>0</v>
      </c>
      <c r="U255" s="49">
        <f t="shared" si="171"/>
        <v>0</v>
      </c>
      <c r="V255" s="49">
        <f t="shared" si="172"/>
        <v>0</v>
      </c>
      <c r="W255" s="49">
        <f t="shared" si="173"/>
        <v>0</v>
      </c>
      <c r="X255" s="49">
        <f t="shared" si="174"/>
        <v>0</v>
      </c>
      <c r="Y255" s="49">
        <f t="shared" si="175"/>
        <v>0</v>
      </c>
      <c r="Z255" s="49">
        <f t="shared" si="176"/>
        <v>0</v>
      </c>
      <c r="AA255" s="49">
        <f t="shared" si="177"/>
        <v>0</v>
      </c>
      <c r="AB255" s="49">
        <f t="shared" si="178"/>
        <v>0</v>
      </c>
      <c r="AC255" s="49">
        <f t="shared" si="179"/>
        <v>0</v>
      </c>
      <c r="AD255" s="49">
        <f t="shared" si="180"/>
        <v>0</v>
      </c>
      <c r="AE255" s="49">
        <f t="shared" si="181"/>
        <v>0</v>
      </c>
      <c r="AF255" s="49">
        <f t="shared" si="182"/>
        <v>0</v>
      </c>
      <c r="AG255" s="49">
        <f t="shared" si="183"/>
        <v>0</v>
      </c>
      <c r="AH255" s="49">
        <f t="shared" si="184"/>
        <v>0</v>
      </c>
      <c r="AI255" s="49">
        <f t="shared" si="185"/>
        <v>0</v>
      </c>
      <c r="AJ255" s="49">
        <f t="shared" si="186"/>
        <v>0</v>
      </c>
      <c r="AK255" s="49">
        <f t="shared" si="187"/>
        <v>0</v>
      </c>
      <c r="AL255" s="49">
        <f t="shared" si="188"/>
        <v>0</v>
      </c>
      <c r="AM255" s="49">
        <f t="shared" si="189"/>
        <v>0</v>
      </c>
      <c r="AN255" s="49">
        <f t="shared" si="190"/>
        <v>0</v>
      </c>
      <c r="AO255" s="49">
        <f t="shared" si="191"/>
        <v>0</v>
      </c>
      <c r="AP255" s="49">
        <f t="shared" si="192"/>
        <v>0</v>
      </c>
      <c r="AQ255" s="49">
        <f t="shared" si="193"/>
        <v>0</v>
      </c>
      <c r="AR255" s="49">
        <f t="shared" si="194"/>
        <v>0</v>
      </c>
      <c r="AS255" s="49">
        <f t="shared" si="195"/>
        <v>0</v>
      </c>
      <c r="AT255" s="49">
        <f t="shared" si="196"/>
        <v>0</v>
      </c>
      <c r="AU255" s="49">
        <f t="shared" si="197"/>
        <v>0</v>
      </c>
      <c r="AV255" s="49">
        <f t="shared" si="198"/>
        <v>0</v>
      </c>
      <c r="AW255" s="49">
        <f t="shared" si="199"/>
        <v>0</v>
      </c>
      <c r="AX255" s="49">
        <f t="shared" si="200"/>
        <v>0</v>
      </c>
      <c r="AY255" s="62">
        <f t="shared" si="201"/>
        <v>0</v>
      </c>
      <c r="AZ255" s="59"/>
      <c r="BA255" s="59"/>
      <c r="BB255" s="59"/>
    </row>
    <row r="256" spans="1:54" hidden="1">
      <c r="A256" s="57" t="str">
        <f ca="1">IF(Input!A30="","",Input!A30)</f>
        <v/>
      </c>
      <c r="B256" s="49">
        <f t="shared" si="202"/>
        <v>0</v>
      </c>
      <c r="C256" s="49">
        <f t="shared" si="203"/>
        <v>0</v>
      </c>
      <c r="D256" s="49">
        <f t="shared" si="204"/>
        <v>0</v>
      </c>
      <c r="E256" s="49">
        <f t="shared" si="155"/>
        <v>0</v>
      </c>
      <c r="F256" s="49">
        <f t="shared" si="156"/>
        <v>0</v>
      </c>
      <c r="G256" s="49">
        <f t="shared" si="157"/>
        <v>0</v>
      </c>
      <c r="H256" s="49">
        <f t="shared" si="158"/>
        <v>0</v>
      </c>
      <c r="I256" s="49">
        <f t="shared" si="159"/>
        <v>0</v>
      </c>
      <c r="J256" s="49">
        <f t="shared" si="160"/>
        <v>0</v>
      </c>
      <c r="K256" s="49">
        <f t="shared" si="161"/>
        <v>0</v>
      </c>
      <c r="L256" s="49">
        <f t="shared" si="162"/>
        <v>0</v>
      </c>
      <c r="M256" s="49">
        <f t="shared" si="163"/>
        <v>0</v>
      </c>
      <c r="N256" s="49">
        <f t="shared" si="164"/>
        <v>0</v>
      </c>
      <c r="O256" s="49">
        <f t="shared" si="165"/>
        <v>0</v>
      </c>
      <c r="P256" s="49">
        <f t="shared" si="166"/>
        <v>0</v>
      </c>
      <c r="Q256" s="49">
        <f t="shared" si="167"/>
        <v>0</v>
      </c>
      <c r="R256" s="49">
        <f t="shared" si="168"/>
        <v>0</v>
      </c>
      <c r="S256" s="49">
        <f t="shared" si="169"/>
        <v>0</v>
      </c>
      <c r="T256" s="49">
        <f t="shared" si="170"/>
        <v>0</v>
      </c>
      <c r="U256" s="49">
        <f t="shared" si="171"/>
        <v>0</v>
      </c>
      <c r="V256" s="49">
        <f t="shared" si="172"/>
        <v>0</v>
      </c>
      <c r="W256" s="49">
        <f t="shared" si="173"/>
        <v>0</v>
      </c>
      <c r="X256" s="49">
        <f t="shared" si="174"/>
        <v>0</v>
      </c>
      <c r="Y256" s="49">
        <f t="shared" si="175"/>
        <v>0</v>
      </c>
      <c r="Z256" s="49">
        <f t="shared" si="176"/>
        <v>0</v>
      </c>
      <c r="AA256" s="49">
        <f t="shared" si="177"/>
        <v>0</v>
      </c>
      <c r="AB256" s="49">
        <f t="shared" si="178"/>
        <v>0</v>
      </c>
      <c r="AC256" s="49">
        <f t="shared" si="179"/>
        <v>0</v>
      </c>
      <c r="AD256" s="49">
        <f t="shared" si="180"/>
        <v>0</v>
      </c>
      <c r="AE256" s="49">
        <f t="shared" si="181"/>
        <v>0</v>
      </c>
      <c r="AF256" s="49">
        <f t="shared" si="182"/>
        <v>0</v>
      </c>
      <c r="AG256" s="49">
        <f t="shared" si="183"/>
        <v>0</v>
      </c>
      <c r="AH256" s="49">
        <f t="shared" si="184"/>
        <v>0</v>
      </c>
      <c r="AI256" s="49">
        <f t="shared" si="185"/>
        <v>0</v>
      </c>
      <c r="AJ256" s="49">
        <f t="shared" si="186"/>
        <v>0</v>
      </c>
      <c r="AK256" s="49">
        <f t="shared" si="187"/>
        <v>0</v>
      </c>
      <c r="AL256" s="49">
        <f t="shared" si="188"/>
        <v>0</v>
      </c>
      <c r="AM256" s="49">
        <f t="shared" si="189"/>
        <v>0</v>
      </c>
      <c r="AN256" s="49">
        <f t="shared" si="190"/>
        <v>0</v>
      </c>
      <c r="AO256" s="49">
        <f t="shared" si="191"/>
        <v>0</v>
      </c>
      <c r="AP256" s="49">
        <f t="shared" si="192"/>
        <v>0</v>
      </c>
      <c r="AQ256" s="49">
        <f t="shared" si="193"/>
        <v>0</v>
      </c>
      <c r="AR256" s="49">
        <f t="shared" si="194"/>
        <v>0</v>
      </c>
      <c r="AS256" s="49">
        <f t="shared" si="195"/>
        <v>0</v>
      </c>
      <c r="AT256" s="49">
        <f t="shared" si="196"/>
        <v>0</v>
      </c>
      <c r="AU256" s="49">
        <f t="shared" si="197"/>
        <v>0</v>
      </c>
      <c r="AV256" s="49">
        <f t="shared" si="198"/>
        <v>0</v>
      </c>
      <c r="AW256" s="49">
        <f t="shared" si="199"/>
        <v>0</v>
      </c>
      <c r="AX256" s="49">
        <f t="shared" si="200"/>
        <v>0</v>
      </c>
      <c r="AY256" s="62">
        <f t="shared" si="201"/>
        <v>0</v>
      </c>
      <c r="AZ256" s="59"/>
      <c r="BA256" s="59"/>
      <c r="BB256" s="59"/>
    </row>
    <row r="257" spans="1:54" hidden="1">
      <c r="A257" s="57" t="str">
        <f ca="1">IF(Input!A31="","",Input!A31)</f>
        <v/>
      </c>
      <c r="B257" s="49">
        <f t="shared" si="202"/>
        <v>0</v>
      </c>
      <c r="C257" s="49">
        <f t="shared" si="203"/>
        <v>0</v>
      </c>
      <c r="D257" s="49">
        <f t="shared" si="204"/>
        <v>0</v>
      </c>
      <c r="E257" s="49">
        <f t="shared" si="155"/>
        <v>0</v>
      </c>
      <c r="F257" s="49">
        <f t="shared" si="156"/>
        <v>0</v>
      </c>
      <c r="G257" s="49">
        <f t="shared" si="157"/>
        <v>0</v>
      </c>
      <c r="H257" s="49">
        <f t="shared" si="158"/>
        <v>0</v>
      </c>
      <c r="I257" s="49">
        <f t="shared" si="159"/>
        <v>0</v>
      </c>
      <c r="J257" s="49">
        <f t="shared" si="160"/>
        <v>0</v>
      </c>
      <c r="K257" s="49">
        <f t="shared" si="161"/>
        <v>0</v>
      </c>
      <c r="L257" s="49">
        <f t="shared" si="162"/>
        <v>0</v>
      </c>
      <c r="M257" s="49">
        <f t="shared" si="163"/>
        <v>0</v>
      </c>
      <c r="N257" s="49">
        <f t="shared" si="164"/>
        <v>0</v>
      </c>
      <c r="O257" s="49">
        <f t="shared" si="165"/>
        <v>0</v>
      </c>
      <c r="P257" s="49">
        <f t="shared" si="166"/>
        <v>0</v>
      </c>
      <c r="Q257" s="49">
        <f t="shared" si="167"/>
        <v>0</v>
      </c>
      <c r="R257" s="49">
        <f t="shared" si="168"/>
        <v>0</v>
      </c>
      <c r="S257" s="49">
        <f t="shared" si="169"/>
        <v>0</v>
      </c>
      <c r="T257" s="49">
        <f t="shared" si="170"/>
        <v>0</v>
      </c>
      <c r="U257" s="49">
        <f t="shared" si="171"/>
        <v>0</v>
      </c>
      <c r="V257" s="49">
        <f t="shared" si="172"/>
        <v>0</v>
      </c>
      <c r="W257" s="49">
        <f t="shared" si="173"/>
        <v>0</v>
      </c>
      <c r="X257" s="49">
        <f t="shared" si="174"/>
        <v>0</v>
      </c>
      <c r="Y257" s="49">
        <f t="shared" si="175"/>
        <v>0</v>
      </c>
      <c r="Z257" s="49">
        <f t="shared" si="176"/>
        <v>0</v>
      </c>
      <c r="AA257" s="49">
        <f t="shared" si="177"/>
        <v>0</v>
      </c>
      <c r="AB257" s="49">
        <f t="shared" si="178"/>
        <v>0</v>
      </c>
      <c r="AC257" s="49">
        <f t="shared" si="179"/>
        <v>0</v>
      </c>
      <c r="AD257" s="49">
        <f t="shared" si="180"/>
        <v>0</v>
      </c>
      <c r="AE257" s="49">
        <f t="shared" si="181"/>
        <v>0</v>
      </c>
      <c r="AF257" s="49">
        <f t="shared" si="182"/>
        <v>0</v>
      </c>
      <c r="AG257" s="49">
        <f t="shared" si="183"/>
        <v>0</v>
      </c>
      <c r="AH257" s="49">
        <f t="shared" si="184"/>
        <v>0</v>
      </c>
      <c r="AI257" s="49">
        <f t="shared" si="185"/>
        <v>0</v>
      </c>
      <c r="AJ257" s="49">
        <f t="shared" si="186"/>
        <v>0</v>
      </c>
      <c r="AK257" s="49">
        <f t="shared" si="187"/>
        <v>0</v>
      </c>
      <c r="AL257" s="49">
        <f t="shared" si="188"/>
        <v>0</v>
      </c>
      <c r="AM257" s="49">
        <f t="shared" si="189"/>
        <v>0</v>
      </c>
      <c r="AN257" s="49">
        <f t="shared" si="190"/>
        <v>0</v>
      </c>
      <c r="AO257" s="49">
        <f t="shared" si="191"/>
        <v>0</v>
      </c>
      <c r="AP257" s="49">
        <f t="shared" si="192"/>
        <v>0</v>
      </c>
      <c r="AQ257" s="49">
        <f t="shared" si="193"/>
        <v>0</v>
      </c>
      <c r="AR257" s="49">
        <f t="shared" si="194"/>
        <v>0</v>
      </c>
      <c r="AS257" s="49">
        <f t="shared" si="195"/>
        <v>0</v>
      </c>
      <c r="AT257" s="49">
        <f t="shared" si="196"/>
        <v>0</v>
      </c>
      <c r="AU257" s="49">
        <f t="shared" si="197"/>
        <v>0</v>
      </c>
      <c r="AV257" s="49">
        <f t="shared" si="198"/>
        <v>0</v>
      </c>
      <c r="AW257" s="49">
        <f t="shared" si="199"/>
        <v>0</v>
      </c>
      <c r="AX257" s="49">
        <f t="shared" si="200"/>
        <v>0</v>
      </c>
      <c r="AY257" s="62">
        <f t="shared" si="201"/>
        <v>0</v>
      </c>
      <c r="AZ257" s="59"/>
      <c r="BA257" s="59"/>
      <c r="BB257" s="59"/>
    </row>
    <row r="258" spans="1:54" hidden="1">
      <c r="A258" s="57" t="str">
        <f ca="1">IF(Input!A32="","",Input!A32)</f>
        <v/>
      </c>
      <c r="B258" s="49">
        <f t="shared" si="202"/>
        <v>0</v>
      </c>
      <c r="C258" s="49">
        <f t="shared" si="203"/>
        <v>0</v>
      </c>
      <c r="D258" s="49">
        <f t="shared" si="204"/>
        <v>0</v>
      </c>
      <c r="E258" s="49">
        <f t="shared" si="155"/>
        <v>0</v>
      </c>
      <c r="F258" s="49">
        <f t="shared" si="156"/>
        <v>0</v>
      </c>
      <c r="G258" s="49">
        <f t="shared" si="157"/>
        <v>0</v>
      </c>
      <c r="H258" s="49">
        <f t="shared" si="158"/>
        <v>0</v>
      </c>
      <c r="I258" s="49">
        <f t="shared" si="159"/>
        <v>0</v>
      </c>
      <c r="J258" s="49">
        <f t="shared" si="160"/>
        <v>0</v>
      </c>
      <c r="K258" s="49">
        <f t="shared" si="161"/>
        <v>0</v>
      </c>
      <c r="L258" s="49">
        <f t="shared" si="162"/>
        <v>0</v>
      </c>
      <c r="M258" s="49">
        <f t="shared" si="163"/>
        <v>0</v>
      </c>
      <c r="N258" s="49">
        <f t="shared" si="164"/>
        <v>0</v>
      </c>
      <c r="O258" s="49">
        <f t="shared" si="165"/>
        <v>0</v>
      </c>
      <c r="P258" s="49">
        <f t="shared" si="166"/>
        <v>0</v>
      </c>
      <c r="Q258" s="49">
        <f t="shared" si="167"/>
        <v>0</v>
      </c>
      <c r="R258" s="49">
        <f t="shared" si="168"/>
        <v>0</v>
      </c>
      <c r="S258" s="49">
        <f t="shared" si="169"/>
        <v>0</v>
      </c>
      <c r="T258" s="49">
        <f t="shared" si="170"/>
        <v>0</v>
      </c>
      <c r="U258" s="49">
        <f t="shared" si="171"/>
        <v>0</v>
      </c>
      <c r="V258" s="49">
        <f t="shared" si="172"/>
        <v>0</v>
      </c>
      <c r="W258" s="49">
        <f t="shared" si="173"/>
        <v>0</v>
      </c>
      <c r="X258" s="49">
        <f t="shared" si="174"/>
        <v>0</v>
      </c>
      <c r="Y258" s="49">
        <f t="shared" si="175"/>
        <v>0</v>
      </c>
      <c r="Z258" s="49">
        <f t="shared" si="176"/>
        <v>0</v>
      </c>
      <c r="AA258" s="49">
        <f t="shared" si="177"/>
        <v>0</v>
      </c>
      <c r="AB258" s="49">
        <f t="shared" si="178"/>
        <v>0</v>
      </c>
      <c r="AC258" s="49">
        <f t="shared" si="179"/>
        <v>0</v>
      </c>
      <c r="AD258" s="49">
        <f t="shared" si="180"/>
        <v>0</v>
      </c>
      <c r="AE258" s="49">
        <f t="shared" si="181"/>
        <v>0</v>
      </c>
      <c r="AF258" s="49">
        <f t="shared" si="182"/>
        <v>0</v>
      </c>
      <c r="AG258" s="49">
        <f t="shared" si="183"/>
        <v>0</v>
      </c>
      <c r="AH258" s="49">
        <f t="shared" si="184"/>
        <v>0</v>
      </c>
      <c r="AI258" s="49">
        <f t="shared" si="185"/>
        <v>0</v>
      </c>
      <c r="AJ258" s="49">
        <f t="shared" si="186"/>
        <v>0</v>
      </c>
      <c r="AK258" s="49">
        <f t="shared" si="187"/>
        <v>0</v>
      </c>
      <c r="AL258" s="49">
        <f t="shared" si="188"/>
        <v>0</v>
      </c>
      <c r="AM258" s="49">
        <f t="shared" si="189"/>
        <v>0</v>
      </c>
      <c r="AN258" s="49">
        <f t="shared" si="190"/>
        <v>0</v>
      </c>
      <c r="AO258" s="49">
        <f t="shared" si="191"/>
        <v>0</v>
      </c>
      <c r="AP258" s="49">
        <f t="shared" si="192"/>
        <v>0</v>
      </c>
      <c r="AQ258" s="49">
        <f t="shared" si="193"/>
        <v>0</v>
      </c>
      <c r="AR258" s="49">
        <f t="shared" si="194"/>
        <v>0</v>
      </c>
      <c r="AS258" s="49">
        <f t="shared" si="195"/>
        <v>0</v>
      </c>
      <c r="AT258" s="49">
        <f t="shared" si="196"/>
        <v>0</v>
      </c>
      <c r="AU258" s="49">
        <f t="shared" si="197"/>
        <v>0</v>
      </c>
      <c r="AV258" s="49">
        <f t="shared" si="198"/>
        <v>0</v>
      </c>
      <c r="AW258" s="49">
        <f t="shared" si="199"/>
        <v>0</v>
      </c>
      <c r="AX258" s="49">
        <f t="shared" si="200"/>
        <v>0</v>
      </c>
      <c r="AY258" s="62">
        <f t="shared" si="201"/>
        <v>0</v>
      </c>
      <c r="AZ258" s="59"/>
      <c r="BA258" s="59"/>
      <c r="BB258" s="59"/>
    </row>
    <row r="259" spans="1:54" hidden="1">
      <c r="A259" s="57" t="str">
        <f ca="1">IF(Input!A33="","",Input!A33)</f>
        <v/>
      </c>
      <c r="B259" s="49">
        <f t="shared" si="202"/>
        <v>0</v>
      </c>
      <c r="C259" s="49">
        <f t="shared" si="203"/>
        <v>0</v>
      </c>
      <c r="D259" s="49">
        <f t="shared" si="204"/>
        <v>0</v>
      </c>
      <c r="E259" s="49">
        <f t="shared" si="155"/>
        <v>0</v>
      </c>
      <c r="F259" s="49">
        <f t="shared" si="156"/>
        <v>0</v>
      </c>
      <c r="G259" s="49">
        <f t="shared" si="157"/>
        <v>0</v>
      </c>
      <c r="H259" s="49">
        <f t="shared" si="158"/>
        <v>0</v>
      </c>
      <c r="I259" s="49">
        <f t="shared" si="159"/>
        <v>0</v>
      </c>
      <c r="J259" s="49">
        <f t="shared" si="160"/>
        <v>0</v>
      </c>
      <c r="K259" s="49">
        <f t="shared" si="161"/>
        <v>0</v>
      </c>
      <c r="L259" s="49">
        <f t="shared" si="162"/>
        <v>0</v>
      </c>
      <c r="M259" s="49">
        <f t="shared" si="163"/>
        <v>0</v>
      </c>
      <c r="N259" s="49">
        <f t="shared" si="164"/>
        <v>0</v>
      </c>
      <c r="O259" s="49">
        <f t="shared" si="165"/>
        <v>0</v>
      </c>
      <c r="P259" s="49">
        <f t="shared" si="166"/>
        <v>0</v>
      </c>
      <c r="Q259" s="49">
        <f t="shared" si="167"/>
        <v>0</v>
      </c>
      <c r="R259" s="49">
        <f t="shared" si="168"/>
        <v>0</v>
      </c>
      <c r="S259" s="49">
        <f t="shared" si="169"/>
        <v>0</v>
      </c>
      <c r="T259" s="49">
        <f t="shared" si="170"/>
        <v>0</v>
      </c>
      <c r="U259" s="49">
        <f t="shared" si="171"/>
        <v>0</v>
      </c>
      <c r="V259" s="49">
        <f t="shared" si="172"/>
        <v>0</v>
      </c>
      <c r="W259" s="49">
        <f t="shared" si="173"/>
        <v>0</v>
      </c>
      <c r="X259" s="49">
        <f t="shared" si="174"/>
        <v>0</v>
      </c>
      <c r="Y259" s="49">
        <f t="shared" si="175"/>
        <v>0</v>
      </c>
      <c r="Z259" s="49">
        <f t="shared" si="176"/>
        <v>0</v>
      </c>
      <c r="AA259" s="49">
        <f t="shared" si="177"/>
        <v>0</v>
      </c>
      <c r="AB259" s="49">
        <f t="shared" si="178"/>
        <v>0</v>
      </c>
      <c r="AC259" s="49">
        <f t="shared" si="179"/>
        <v>0</v>
      </c>
      <c r="AD259" s="49">
        <f t="shared" si="180"/>
        <v>0</v>
      </c>
      <c r="AE259" s="49">
        <f t="shared" si="181"/>
        <v>0</v>
      </c>
      <c r="AF259" s="49">
        <f t="shared" si="182"/>
        <v>0</v>
      </c>
      <c r="AG259" s="49">
        <f t="shared" si="183"/>
        <v>0</v>
      </c>
      <c r="AH259" s="49">
        <f t="shared" si="184"/>
        <v>0</v>
      </c>
      <c r="AI259" s="49">
        <f t="shared" si="185"/>
        <v>0</v>
      </c>
      <c r="AJ259" s="49">
        <f t="shared" si="186"/>
        <v>0</v>
      </c>
      <c r="AK259" s="49">
        <f t="shared" si="187"/>
        <v>0</v>
      </c>
      <c r="AL259" s="49">
        <f t="shared" si="188"/>
        <v>0</v>
      </c>
      <c r="AM259" s="49">
        <f t="shared" si="189"/>
        <v>0</v>
      </c>
      <c r="AN259" s="49">
        <f t="shared" si="190"/>
        <v>0</v>
      </c>
      <c r="AO259" s="49">
        <f t="shared" si="191"/>
        <v>0</v>
      </c>
      <c r="AP259" s="49">
        <f t="shared" si="192"/>
        <v>0</v>
      </c>
      <c r="AQ259" s="49">
        <f t="shared" si="193"/>
        <v>0</v>
      </c>
      <c r="AR259" s="49">
        <f t="shared" si="194"/>
        <v>0</v>
      </c>
      <c r="AS259" s="49">
        <f t="shared" si="195"/>
        <v>0</v>
      </c>
      <c r="AT259" s="49">
        <f t="shared" si="196"/>
        <v>0</v>
      </c>
      <c r="AU259" s="49">
        <f t="shared" si="197"/>
        <v>0</v>
      </c>
      <c r="AV259" s="49">
        <f t="shared" si="198"/>
        <v>0</v>
      </c>
      <c r="AW259" s="49">
        <f t="shared" si="199"/>
        <v>0</v>
      </c>
      <c r="AX259" s="49">
        <f t="shared" si="200"/>
        <v>0</v>
      </c>
      <c r="AY259" s="62">
        <f t="shared" si="201"/>
        <v>0</v>
      </c>
      <c r="AZ259" s="59"/>
      <c r="BA259" s="59"/>
      <c r="BB259" s="59"/>
    </row>
    <row r="260" spans="1:54" hidden="1">
      <c r="A260" s="57" t="str">
        <f ca="1">IF(Input!A34="","",Input!A34)</f>
        <v/>
      </c>
      <c r="B260" s="49">
        <f t="shared" si="202"/>
        <v>0</v>
      </c>
      <c r="C260" s="49">
        <f t="shared" si="203"/>
        <v>0</v>
      </c>
      <c r="D260" s="49">
        <f t="shared" si="204"/>
        <v>0</v>
      </c>
      <c r="E260" s="49">
        <f t="shared" si="155"/>
        <v>0</v>
      </c>
      <c r="F260" s="49">
        <f t="shared" si="156"/>
        <v>0</v>
      </c>
      <c r="G260" s="49">
        <f t="shared" si="157"/>
        <v>0</v>
      </c>
      <c r="H260" s="49">
        <f t="shared" si="158"/>
        <v>0</v>
      </c>
      <c r="I260" s="49">
        <f t="shared" si="159"/>
        <v>0</v>
      </c>
      <c r="J260" s="49">
        <f t="shared" si="160"/>
        <v>0</v>
      </c>
      <c r="K260" s="49">
        <f t="shared" si="161"/>
        <v>0</v>
      </c>
      <c r="L260" s="49">
        <f t="shared" si="162"/>
        <v>0</v>
      </c>
      <c r="M260" s="49">
        <f t="shared" si="163"/>
        <v>0</v>
      </c>
      <c r="N260" s="49">
        <f t="shared" si="164"/>
        <v>0</v>
      </c>
      <c r="O260" s="49">
        <f t="shared" si="165"/>
        <v>0</v>
      </c>
      <c r="P260" s="49">
        <f t="shared" si="166"/>
        <v>0</v>
      </c>
      <c r="Q260" s="49">
        <f t="shared" si="167"/>
        <v>0</v>
      </c>
      <c r="R260" s="49">
        <f t="shared" si="168"/>
        <v>0</v>
      </c>
      <c r="S260" s="49">
        <f t="shared" si="169"/>
        <v>0</v>
      </c>
      <c r="T260" s="49">
        <f t="shared" si="170"/>
        <v>0</v>
      </c>
      <c r="U260" s="49">
        <f t="shared" si="171"/>
        <v>0</v>
      </c>
      <c r="V260" s="49">
        <f t="shared" si="172"/>
        <v>0</v>
      </c>
      <c r="W260" s="49">
        <f t="shared" si="173"/>
        <v>0</v>
      </c>
      <c r="X260" s="49">
        <f t="shared" si="174"/>
        <v>0</v>
      </c>
      <c r="Y260" s="49">
        <f t="shared" si="175"/>
        <v>0</v>
      </c>
      <c r="Z260" s="49">
        <f t="shared" si="176"/>
        <v>0</v>
      </c>
      <c r="AA260" s="49">
        <f t="shared" si="177"/>
        <v>0</v>
      </c>
      <c r="AB260" s="49">
        <f t="shared" si="178"/>
        <v>0</v>
      </c>
      <c r="AC260" s="49">
        <f t="shared" si="179"/>
        <v>0</v>
      </c>
      <c r="AD260" s="49">
        <f t="shared" si="180"/>
        <v>0</v>
      </c>
      <c r="AE260" s="49">
        <f t="shared" si="181"/>
        <v>0</v>
      </c>
      <c r="AF260" s="49">
        <f t="shared" si="182"/>
        <v>0</v>
      </c>
      <c r="AG260" s="49">
        <f t="shared" si="183"/>
        <v>0</v>
      </c>
      <c r="AH260" s="49">
        <f t="shared" si="184"/>
        <v>0</v>
      </c>
      <c r="AI260" s="49">
        <f t="shared" si="185"/>
        <v>0</v>
      </c>
      <c r="AJ260" s="49">
        <f t="shared" si="186"/>
        <v>0</v>
      </c>
      <c r="AK260" s="49">
        <f t="shared" si="187"/>
        <v>0</v>
      </c>
      <c r="AL260" s="49">
        <f t="shared" si="188"/>
        <v>0</v>
      </c>
      <c r="AM260" s="49">
        <f t="shared" si="189"/>
        <v>0</v>
      </c>
      <c r="AN260" s="49">
        <f t="shared" si="190"/>
        <v>0</v>
      </c>
      <c r="AO260" s="49">
        <f t="shared" si="191"/>
        <v>0</v>
      </c>
      <c r="AP260" s="49">
        <f t="shared" si="192"/>
        <v>0</v>
      </c>
      <c r="AQ260" s="49">
        <f t="shared" si="193"/>
        <v>0</v>
      </c>
      <c r="AR260" s="49">
        <f t="shared" si="194"/>
        <v>0</v>
      </c>
      <c r="AS260" s="49">
        <f t="shared" si="195"/>
        <v>0</v>
      </c>
      <c r="AT260" s="49">
        <f t="shared" si="196"/>
        <v>0</v>
      </c>
      <c r="AU260" s="49">
        <f t="shared" si="197"/>
        <v>0</v>
      </c>
      <c r="AV260" s="49">
        <f t="shared" si="198"/>
        <v>0</v>
      </c>
      <c r="AW260" s="49">
        <f t="shared" si="199"/>
        <v>0</v>
      </c>
      <c r="AX260" s="49">
        <f t="shared" si="200"/>
        <v>0</v>
      </c>
      <c r="AY260" s="62">
        <f t="shared" si="201"/>
        <v>0</v>
      </c>
      <c r="AZ260" s="59"/>
      <c r="BA260" s="59"/>
      <c r="BB260" s="59"/>
    </row>
    <row r="261" spans="1:54" hidden="1">
      <c r="A261" s="57" t="str">
        <f ca="1">IF(Input!A35="","",Input!A35)</f>
        <v/>
      </c>
      <c r="B261" s="49">
        <f t="shared" si="202"/>
        <v>0</v>
      </c>
      <c r="C261" s="49">
        <f t="shared" si="203"/>
        <v>0</v>
      </c>
      <c r="D261" s="49">
        <f t="shared" si="204"/>
        <v>0</v>
      </c>
      <c r="E261" s="49">
        <f t="shared" si="155"/>
        <v>0</v>
      </c>
      <c r="F261" s="49">
        <f t="shared" si="156"/>
        <v>0</v>
      </c>
      <c r="G261" s="49">
        <f t="shared" si="157"/>
        <v>0</v>
      </c>
      <c r="H261" s="49">
        <f t="shared" si="158"/>
        <v>0</v>
      </c>
      <c r="I261" s="49">
        <f t="shared" si="159"/>
        <v>0</v>
      </c>
      <c r="J261" s="49">
        <f t="shared" si="160"/>
        <v>0</v>
      </c>
      <c r="K261" s="49">
        <f t="shared" si="161"/>
        <v>0</v>
      </c>
      <c r="L261" s="49">
        <f t="shared" si="162"/>
        <v>0</v>
      </c>
      <c r="M261" s="49">
        <f t="shared" si="163"/>
        <v>0</v>
      </c>
      <c r="N261" s="49">
        <f t="shared" si="164"/>
        <v>0</v>
      </c>
      <c r="O261" s="49">
        <f t="shared" si="165"/>
        <v>0</v>
      </c>
      <c r="P261" s="49">
        <f t="shared" si="166"/>
        <v>0</v>
      </c>
      <c r="Q261" s="49">
        <f t="shared" si="167"/>
        <v>0</v>
      </c>
      <c r="R261" s="49">
        <f t="shared" si="168"/>
        <v>0</v>
      </c>
      <c r="S261" s="49">
        <f t="shared" si="169"/>
        <v>0</v>
      </c>
      <c r="T261" s="49">
        <f t="shared" si="170"/>
        <v>0</v>
      </c>
      <c r="U261" s="49">
        <f t="shared" si="171"/>
        <v>0</v>
      </c>
      <c r="V261" s="49">
        <f t="shared" si="172"/>
        <v>0</v>
      </c>
      <c r="W261" s="49">
        <f t="shared" si="173"/>
        <v>0</v>
      </c>
      <c r="X261" s="49">
        <f t="shared" si="174"/>
        <v>0</v>
      </c>
      <c r="Y261" s="49">
        <f t="shared" si="175"/>
        <v>0</v>
      </c>
      <c r="Z261" s="49">
        <f t="shared" si="176"/>
        <v>0</v>
      </c>
      <c r="AA261" s="49">
        <f t="shared" si="177"/>
        <v>0</v>
      </c>
      <c r="AB261" s="49">
        <f t="shared" si="178"/>
        <v>0</v>
      </c>
      <c r="AC261" s="49">
        <f t="shared" si="179"/>
        <v>0</v>
      </c>
      <c r="AD261" s="49">
        <f t="shared" si="180"/>
        <v>0</v>
      </c>
      <c r="AE261" s="49">
        <f t="shared" si="181"/>
        <v>0</v>
      </c>
      <c r="AF261" s="49">
        <f t="shared" si="182"/>
        <v>0</v>
      </c>
      <c r="AG261" s="49">
        <f t="shared" si="183"/>
        <v>0</v>
      </c>
      <c r="AH261" s="49">
        <f t="shared" si="184"/>
        <v>0</v>
      </c>
      <c r="AI261" s="49">
        <f t="shared" si="185"/>
        <v>0</v>
      </c>
      <c r="AJ261" s="49">
        <f t="shared" si="186"/>
        <v>0</v>
      </c>
      <c r="AK261" s="49">
        <f t="shared" si="187"/>
        <v>0</v>
      </c>
      <c r="AL261" s="49">
        <f t="shared" si="188"/>
        <v>0</v>
      </c>
      <c r="AM261" s="49">
        <f t="shared" si="189"/>
        <v>0</v>
      </c>
      <c r="AN261" s="49">
        <f t="shared" si="190"/>
        <v>0</v>
      </c>
      <c r="AO261" s="49">
        <f t="shared" si="191"/>
        <v>0</v>
      </c>
      <c r="AP261" s="49">
        <f t="shared" si="192"/>
        <v>0</v>
      </c>
      <c r="AQ261" s="49">
        <f t="shared" si="193"/>
        <v>0</v>
      </c>
      <c r="AR261" s="49">
        <f t="shared" si="194"/>
        <v>0</v>
      </c>
      <c r="AS261" s="49">
        <f t="shared" si="195"/>
        <v>0</v>
      </c>
      <c r="AT261" s="49">
        <f t="shared" si="196"/>
        <v>0</v>
      </c>
      <c r="AU261" s="49">
        <f t="shared" si="197"/>
        <v>0</v>
      </c>
      <c r="AV261" s="49">
        <f t="shared" si="198"/>
        <v>0</v>
      </c>
      <c r="AW261" s="49">
        <f t="shared" si="199"/>
        <v>0</v>
      </c>
      <c r="AX261" s="49">
        <f t="shared" si="200"/>
        <v>0</v>
      </c>
      <c r="AY261" s="62">
        <f t="shared" si="201"/>
        <v>0</v>
      </c>
      <c r="AZ261" s="59"/>
      <c r="BA261" s="59"/>
      <c r="BB261" s="59"/>
    </row>
    <row r="262" spans="1:54" hidden="1">
      <c r="A262" s="57" t="str">
        <f ca="1">IF(Input!A36="","",Input!A36)</f>
        <v/>
      </c>
      <c r="B262" s="49">
        <f t="shared" si="202"/>
        <v>0</v>
      </c>
      <c r="C262" s="49">
        <f t="shared" si="203"/>
        <v>0</v>
      </c>
      <c r="D262" s="49">
        <f t="shared" si="204"/>
        <v>0</v>
      </c>
      <c r="E262" s="49">
        <f t="shared" si="155"/>
        <v>0</v>
      </c>
      <c r="F262" s="49">
        <f t="shared" si="156"/>
        <v>0</v>
      </c>
      <c r="G262" s="49">
        <f t="shared" si="157"/>
        <v>0</v>
      </c>
      <c r="H262" s="49">
        <f t="shared" si="158"/>
        <v>0</v>
      </c>
      <c r="I262" s="49">
        <f t="shared" si="159"/>
        <v>0</v>
      </c>
      <c r="J262" s="49">
        <f t="shared" si="160"/>
        <v>0</v>
      </c>
      <c r="K262" s="49">
        <f t="shared" si="161"/>
        <v>0</v>
      </c>
      <c r="L262" s="49">
        <f t="shared" si="162"/>
        <v>0</v>
      </c>
      <c r="M262" s="49">
        <f t="shared" si="163"/>
        <v>0</v>
      </c>
      <c r="N262" s="49">
        <f t="shared" si="164"/>
        <v>0</v>
      </c>
      <c r="O262" s="49">
        <f t="shared" si="165"/>
        <v>0</v>
      </c>
      <c r="P262" s="49">
        <f t="shared" si="166"/>
        <v>0</v>
      </c>
      <c r="Q262" s="49">
        <f t="shared" si="167"/>
        <v>0</v>
      </c>
      <c r="R262" s="49">
        <f t="shared" si="168"/>
        <v>0</v>
      </c>
      <c r="S262" s="49">
        <f t="shared" si="169"/>
        <v>0</v>
      </c>
      <c r="T262" s="49">
        <f t="shared" si="170"/>
        <v>0</v>
      </c>
      <c r="U262" s="49">
        <f t="shared" si="171"/>
        <v>0</v>
      </c>
      <c r="V262" s="49">
        <f t="shared" si="172"/>
        <v>0</v>
      </c>
      <c r="W262" s="49">
        <f t="shared" si="173"/>
        <v>0</v>
      </c>
      <c r="X262" s="49">
        <f t="shared" si="174"/>
        <v>0</v>
      </c>
      <c r="Y262" s="49">
        <f t="shared" si="175"/>
        <v>0</v>
      </c>
      <c r="Z262" s="49">
        <f t="shared" si="176"/>
        <v>0</v>
      </c>
      <c r="AA262" s="49">
        <f t="shared" si="177"/>
        <v>0</v>
      </c>
      <c r="AB262" s="49">
        <f t="shared" si="178"/>
        <v>0</v>
      </c>
      <c r="AC262" s="49">
        <f t="shared" si="179"/>
        <v>0</v>
      </c>
      <c r="AD262" s="49">
        <f t="shared" si="180"/>
        <v>0</v>
      </c>
      <c r="AE262" s="49">
        <f t="shared" si="181"/>
        <v>0</v>
      </c>
      <c r="AF262" s="49">
        <f t="shared" si="182"/>
        <v>0</v>
      </c>
      <c r="AG262" s="49">
        <f t="shared" si="183"/>
        <v>0</v>
      </c>
      <c r="AH262" s="49">
        <f t="shared" si="184"/>
        <v>0</v>
      </c>
      <c r="AI262" s="49">
        <f t="shared" si="185"/>
        <v>0</v>
      </c>
      <c r="AJ262" s="49">
        <f t="shared" si="186"/>
        <v>0</v>
      </c>
      <c r="AK262" s="49">
        <f t="shared" si="187"/>
        <v>0</v>
      </c>
      <c r="AL262" s="49">
        <f t="shared" si="188"/>
        <v>0</v>
      </c>
      <c r="AM262" s="49">
        <f t="shared" si="189"/>
        <v>0</v>
      </c>
      <c r="AN262" s="49">
        <f t="shared" si="190"/>
        <v>0</v>
      </c>
      <c r="AO262" s="49">
        <f t="shared" si="191"/>
        <v>0</v>
      </c>
      <c r="AP262" s="49">
        <f t="shared" si="192"/>
        <v>0</v>
      </c>
      <c r="AQ262" s="49">
        <f t="shared" si="193"/>
        <v>0</v>
      </c>
      <c r="AR262" s="49">
        <f t="shared" si="194"/>
        <v>0</v>
      </c>
      <c r="AS262" s="49">
        <f t="shared" si="195"/>
        <v>0</v>
      </c>
      <c r="AT262" s="49">
        <f t="shared" si="196"/>
        <v>0</v>
      </c>
      <c r="AU262" s="49">
        <f t="shared" si="197"/>
        <v>0</v>
      </c>
      <c r="AV262" s="49">
        <f t="shared" si="198"/>
        <v>0</v>
      </c>
      <c r="AW262" s="49">
        <f t="shared" si="199"/>
        <v>0</v>
      </c>
      <c r="AX262" s="49">
        <f t="shared" si="200"/>
        <v>0</v>
      </c>
      <c r="AY262" s="62">
        <f t="shared" si="201"/>
        <v>0</v>
      </c>
      <c r="AZ262" s="59"/>
      <c r="BA262" s="59"/>
      <c r="BB262" s="59"/>
    </row>
    <row r="263" spans="1:54" hidden="1">
      <c r="A263" s="57" t="str">
        <f ca="1">IF(Input!A37="","",Input!A37)</f>
        <v/>
      </c>
      <c r="B263" s="49">
        <f t="shared" si="202"/>
        <v>0</v>
      </c>
      <c r="C263" s="49">
        <f t="shared" si="203"/>
        <v>0</v>
      </c>
      <c r="D263" s="49">
        <f t="shared" si="204"/>
        <v>0</v>
      </c>
      <c r="E263" s="49">
        <f t="shared" si="155"/>
        <v>0</v>
      </c>
      <c r="F263" s="49">
        <f t="shared" si="156"/>
        <v>0</v>
      </c>
      <c r="G263" s="49">
        <f t="shared" si="157"/>
        <v>0</v>
      </c>
      <c r="H263" s="49">
        <f t="shared" si="158"/>
        <v>0</v>
      </c>
      <c r="I263" s="49">
        <f t="shared" si="159"/>
        <v>0</v>
      </c>
      <c r="J263" s="49">
        <f t="shared" si="160"/>
        <v>0</v>
      </c>
      <c r="K263" s="49">
        <f t="shared" si="161"/>
        <v>0</v>
      </c>
      <c r="L263" s="49">
        <f t="shared" si="162"/>
        <v>0</v>
      </c>
      <c r="M263" s="49">
        <f t="shared" si="163"/>
        <v>0</v>
      </c>
      <c r="N263" s="49">
        <f t="shared" si="164"/>
        <v>0</v>
      </c>
      <c r="O263" s="49">
        <f t="shared" si="165"/>
        <v>0</v>
      </c>
      <c r="P263" s="49">
        <f t="shared" si="166"/>
        <v>0</v>
      </c>
      <c r="Q263" s="49">
        <f t="shared" si="167"/>
        <v>0</v>
      </c>
      <c r="R263" s="49">
        <f t="shared" si="168"/>
        <v>0</v>
      </c>
      <c r="S263" s="49">
        <f t="shared" si="169"/>
        <v>0</v>
      </c>
      <c r="T263" s="49">
        <f t="shared" si="170"/>
        <v>0</v>
      </c>
      <c r="U263" s="49">
        <f t="shared" si="171"/>
        <v>0</v>
      </c>
      <c r="V263" s="49">
        <f t="shared" si="172"/>
        <v>0</v>
      </c>
      <c r="W263" s="49">
        <f t="shared" si="173"/>
        <v>0</v>
      </c>
      <c r="X263" s="49">
        <f t="shared" si="174"/>
        <v>0</v>
      </c>
      <c r="Y263" s="49">
        <f t="shared" si="175"/>
        <v>0</v>
      </c>
      <c r="Z263" s="49">
        <f t="shared" si="176"/>
        <v>0</v>
      </c>
      <c r="AA263" s="49">
        <f t="shared" si="177"/>
        <v>0</v>
      </c>
      <c r="AB263" s="49">
        <f t="shared" si="178"/>
        <v>0</v>
      </c>
      <c r="AC263" s="49">
        <f t="shared" si="179"/>
        <v>0</v>
      </c>
      <c r="AD263" s="49">
        <f t="shared" si="180"/>
        <v>0</v>
      </c>
      <c r="AE263" s="49">
        <f t="shared" si="181"/>
        <v>0</v>
      </c>
      <c r="AF263" s="49">
        <f t="shared" si="182"/>
        <v>0</v>
      </c>
      <c r="AG263" s="49">
        <f t="shared" si="183"/>
        <v>0</v>
      </c>
      <c r="AH263" s="49">
        <f t="shared" si="184"/>
        <v>0</v>
      </c>
      <c r="AI263" s="49">
        <f t="shared" si="185"/>
        <v>0</v>
      </c>
      <c r="AJ263" s="49">
        <f t="shared" si="186"/>
        <v>0</v>
      </c>
      <c r="AK263" s="49">
        <f t="shared" si="187"/>
        <v>0</v>
      </c>
      <c r="AL263" s="49">
        <f t="shared" si="188"/>
        <v>0</v>
      </c>
      <c r="AM263" s="49">
        <f t="shared" si="189"/>
        <v>0</v>
      </c>
      <c r="AN263" s="49">
        <f t="shared" si="190"/>
        <v>0</v>
      </c>
      <c r="AO263" s="49">
        <f t="shared" si="191"/>
        <v>0</v>
      </c>
      <c r="AP263" s="49">
        <f t="shared" si="192"/>
        <v>0</v>
      </c>
      <c r="AQ263" s="49">
        <f t="shared" si="193"/>
        <v>0</v>
      </c>
      <c r="AR263" s="49">
        <f t="shared" si="194"/>
        <v>0</v>
      </c>
      <c r="AS263" s="49">
        <f t="shared" si="195"/>
        <v>0</v>
      </c>
      <c r="AT263" s="49">
        <f t="shared" si="196"/>
        <v>0</v>
      </c>
      <c r="AU263" s="49">
        <f t="shared" si="197"/>
        <v>0</v>
      </c>
      <c r="AV263" s="49">
        <f t="shared" si="198"/>
        <v>0</v>
      </c>
      <c r="AW263" s="49">
        <f t="shared" si="199"/>
        <v>0</v>
      </c>
      <c r="AX263" s="49">
        <f t="shared" si="200"/>
        <v>0</v>
      </c>
      <c r="AY263" s="62">
        <f t="shared" si="201"/>
        <v>0</v>
      </c>
      <c r="AZ263" s="59"/>
      <c r="BA263" s="59"/>
      <c r="BB263" s="59"/>
    </row>
    <row r="264" spans="1:54" hidden="1">
      <c r="A264" s="57" t="str">
        <f ca="1">IF(Input!A38="","",Input!A38)</f>
        <v/>
      </c>
      <c r="B264" s="49">
        <f t="shared" si="202"/>
        <v>0</v>
      </c>
      <c r="C264" s="49">
        <f t="shared" si="203"/>
        <v>0</v>
      </c>
      <c r="D264" s="49">
        <f t="shared" si="204"/>
        <v>0</v>
      </c>
      <c r="E264" s="49">
        <f t="shared" si="155"/>
        <v>0</v>
      </c>
      <c r="F264" s="49">
        <f t="shared" si="156"/>
        <v>0</v>
      </c>
      <c r="G264" s="49">
        <f t="shared" si="157"/>
        <v>0</v>
      </c>
      <c r="H264" s="49">
        <f t="shared" si="158"/>
        <v>0</v>
      </c>
      <c r="I264" s="49">
        <f t="shared" si="159"/>
        <v>0</v>
      </c>
      <c r="J264" s="49">
        <f t="shared" si="160"/>
        <v>0</v>
      </c>
      <c r="K264" s="49">
        <f t="shared" si="161"/>
        <v>0</v>
      </c>
      <c r="L264" s="49">
        <f t="shared" si="162"/>
        <v>0</v>
      </c>
      <c r="M264" s="49">
        <f t="shared" si="163"/>
        <v>0</v>
      </c>
      <c r="N264" s="49">
        <f t="shared" si="164"/>
        <v>0</v>
      </c>
      <c r="O264" s="49">
        <f t="shared" si="165"/>
        <v>0</v>
      </c>
      <c r="P264" s="49">
        <f t="shared" si="166"/>
        <v>0</v>
      </c>
      <c r="Q264" s="49">
        <f t="shared" si="167"/>
        <v>0</v>
      </c>
      <c r="R264" s="49">
        <f t="shared" si="168"/>
        <v>0</v>
      </c>
      <c r="S264" s="49">
        <f t="shared" si="169"/>
        <v>0</v>
      </c>
      <c r="T264" s="49">
        <f t="shared" si="170"/>
        <v>0</v>
      </c>
      <c r="U264" s="49">
        <f t="shared" si="171"/>
        <v>0</v>
      </c>
      <c r="V264" s="49">
        <f t="shared" si="172"/>
        <v>0</v>
      </c>
      <c r="W264" s="49">
        <f t="shared" si="173"/>
        <v>0</v>
      </c>
      <c r="X264" s="49">
        <f t="shared" si="174"/>
        <v>0</v>
      </c>
      <c r="Y264" s="49">
        <f t="shared" si="175"/>
        <v>0</v>
      </c>
      <c r="Z264" s="49">
        <f t="shared" si="176"/>
        <v>0</v>
      </c>
      <c r="AA264" s="49">
        <f t="shared" si="177"/>
        <v>0</v>
      </c>
      <c r="AB264" s="49">
        <f t="shared" si="178"/>
        <v>0</v>
      </c>
      <c r="AC264" s="49">
        <f t="shared" si="179"/>
        <v>0</v>
      </c>
      <c r="AD264" s="49">
        <f t="shared" si="180"/>
        <v>0</v>
      </c>
      <c r="AE264" s="49">
        <f t="shared" si="181"/>
        <v>0</v>
      </c>
      <c r="AF264" s="49">
        <f t="shared" si="182"/>
        <v>0</v>
      </c>
      <c r="AG264" s="49">
        <f t="shared" si="183"/>
        <v>0</v>
      </c>
      <c r="AH264" s="49">
        <f t="shared" si="184"/>
        <v>0</v>
      </c>
      <c r="AI264" s="49">
        <f t="shared" si="185"/>
        <v>0</v>
      </c>
      <c r="AJ264" s="49">
        <f t="shared" si="186"/>
        <v>0</v>
      </c>
      <c r="AK264" s="49">
        <f t="shared" si="187"/>
        <v>0</v>
      </c>
      <c r="AL264" s="49">
        <f t="shared" si="188"/>
        <v>0</v>
      </c>
      <c r="AM264" s="49">
        <f t="shared" si="189"/>
        <v>0</v>
      </c>
      <c r="AN264" s="49">
        <f t="shared" si="190"/>
        <v>0</v>
      </c>
      <c r="AO264" s="49">
        <f t="shared" si="191"/>
        <v>0</v>
      </c>
      <c r="AP264" s="49">
        <f t="shared" si="192"/>
        <v>0</v>
      </c>
      <c r="AQ264" s="49">
        <f t="shared" si="193"/>
        <v>0</v>
      </c>
      <c r="AR264" s="49">
        <f t="shared" si="194"/>
        <v>0</v>
      </c>
      <c r="AS264" s="49">
        <f t="shared" si="195"/>
        <v>0</v>
      </c>
      <c r="AT264" s="49">
        <f t="shared" si="196"/>
        <v>0</v>
      </c>
      <c r="AU264" s="49">
        <f t="shared" si="197"/>
        <v>0</v>
      </c>
      <c r="AV264" s="49">
        <f t="shared" si="198"/>
        <v>0</v>
      </c>
      <c r="AW264" s="49">
        <f t="shared" si="199"/>
        <v>0</v>
      </c>
      <c r="AX264" s="49">
        <f t="shared" si="200"/>
        <v>0</v>
      </c>
      <c r="AY264" s="62">
        <f t="shared" si="201"/>
        <v>0</v>
      </c>
      <c r="AZ264" s="59"/>
      <c r="BA264" s="59"/>
      <c r="BB264" s="59"/>
    </row>
    <row r="265" spans="1:54" hidden="1">
      <c r="A265" s="57" t="str">
        <f ca="1">IF(Input!A39="","",Input!A39)</f>
        <v/>
      </c>
      <c r="B265" s="49">
        <f t="shared" si="202"/>
        <v>0</v>
      </c>
      <c r="C265" s="49">
        <f t="shared" si="203"/>
        <v>0</v>
      </c>
      <c r="D265" s="49">
        <f t="shared" si="204"/>
        <v>0</v>
      </c>
      <c r="E265" s="49">
        <f t="shared" si="155"/>
        <v>0</v>
      </c>
      <c r="F265" s="49">
        <f t="shared" si="156"/>
        <v>0</v>
      </c>
      <c r="G265" s="49">
        <f t="shared" si="157"/>
        <v>0</v>
      </c>
      <c r="H265" s="49">
        <f t="shared" si="158"/>
        <v>0</v>
      </c>
      <c r="I265" s="49">
        <f t="shared" si="159"/>
        <v>0</v>
      </c>
      <c r="J265" s="49">
        <f t="shared" si="160"/>
        <v>0</v>
      </c>
      <c r="K265" s="49">
        <f t="shared" si="161"/>
        <v>0</v>
      </c>
      <c r="L265" s="49">
        <f t="shared" si="162"/>
        <v>0</v>
      </c>
      <c r="M265" s="49">
        <f t="shared" si="163"/>
        <v>0</v>
      </c>
      <c r="N265" s="49">
        <f t="shared" si="164"/>
        <v>0</v>
      </c>
      <c r="O265" s="49">
        <f t="shared" si="165"/>
        <v>0</v>
      </c>
      <c r="P265" s="49">
        <f t="shared" si="166"/>
        <v>0</v>
      </c>
      <c r="Q265" s="49">
        <f t="shared" si="167"/>
        <v>0</v>
      </c>
      <c r="R265" s="49">
        <f t="shared" si="168"/>
        <v>0</v>
      </c>
      <c r="S265" s="49">
        <f t="shared" si="169"/>
        <v>0</v>
      </c>
      <c r="T265" s="49">
        <f t="shared" si="170"/>
        <v>0</v>
      </c>
      <c r="U265" s="49">
        <f t="shared" si="171"/>
        <v>0</v>
      </c>
      <c r="V265" s="49">
        <f t="shared" si="172"/>
        <v>0</v>
      </c>
      <c r="W265" s="49">
        <f t="shared" si="173"/>
        <v>0</v>
      </c>
      <c r="X265" s="49">
        <f t="shared" si="174"/>
        <v>0</v>
      </c>
      <c r="Y265" s="49">
        <f t="shared" si="175"/>
        <v>0</v>
      </c>
      <c r="Z265" s="49">
        <f t="shared" si="176"/>
        <v>0</v>
      </c>
      <c r="AA265" s="49">
        <f t="shared" si="177"/>
        <v>0</v>
      </c>
      <c r="AB265" s="49">
        <f t="shared" si="178"/>
        <v>0</v>
      </c>
      <c r="AC265" s="49">
        <f t="shared" si="179"/>
        <v>0</v>
      </c>
      <c r="AD265" s="49">
        <f t="shared" si="180"/>
        <v>0</v>
      </c>
      <c r="AE265" s="49">
        <f t="shared" si="181"/>
        <v>0</v>
      </c>
      <c r="AF265" s="49">
        <f t="shared" si="182"/>
        <v>0</v>
      </c>
      <c r="AG265" s="49">
        <f t="shared" si="183"/>
        <v>0</v>
      </c>
      <c r="AH265" s="49">
        <f t="shared" si="184"/>
        <v>0</v>
      </c>
      <c r="AI265" s="49">
        <f t="shared" si="185"/>
        <v>0</v>
      </c>
      <c r="AJ265" s="49">
        <f t="shared" si="186"/>
        <v>0</v>
      </c>
      <c r="AK265" s="49">
        <f t="shared" si="187"/>
        <v>0</v>
      </c>
      <c r="AL265" s="49">
        <f t="shared" si="188"/>
        <v>0</v>
      </c>
      <c r="AM265" s="49">
        <f t="shared" si="189"/>
        <v>0</v>
      </c>
      <c r="AN265" s="49">
        <f t="shared" si="190"/>
        <v>0</v>
      </c>
      <c r="AO265" s="49">
        <f t="shared" si="191"/>
        <v>0</v>
      </c>
      <c r="AP265" s="49">
        <f t="shared" si="192"/>
        <v>0</v>
      </c>
      <c r="AQ265" s="49">
        <f t="shared" si="193"/>
        <v>0</v>
      </c>
      <c r="AR265" s="49">
        <f t="shared" si="194"/>
        <v>0</v>
      </c>
      <c r="AS265" s="49">
        <f t="shared" si="195"/>
        <v>0</v>
      </c>
      <c r="AT265" s="49">
        <f t="shared" si="196"/>
        <v>0</v>
      </c>
      <c r="AU265" s="49">
        <f t="shared" si="197"/>
        <v>0</v>
      </c>
      <c r="AV265" s="49">
        <f t="shared" si="198"/>
        <v>0</v>
      </c>
      <c r="AW265" s="49">
        <f t="shared" si="199"/>
        <v>0</v>
      </c>
      <c r="AX265" s="49">
        <f t="shared" si="200"/>
        <v>0</v>
      </c>
      <c r="AY265" s="62">
        <f t="shared" si="201"/>
        <v>0</v>
      </c>
      <c r="AZ265" s="59"/>
      <c r="BA265" s="59"/>
      <c r="BB265" s="59"/>
    </row>
    <row r="266" spans="1:54" hidden="1">
      <c r="A266" s="57" t="str">
        <f ca="1">IF(Input!A40="","",Input!A40)</f>
        <v/>
      </c>
      <c r="B266" s="49">
        <f t="shared" si="202"/>
        <v>0</v>
      </c>
      <c r="C266" s="49">
        <f t="shared" si="203"/>
        <v>0</v>
      </c>
      <c r="D266" s="49">
        <f t="shared" si="204"/>
        <v>0</v>
      </c>
      <c r="E266" s="49">
        <f t="shared" si="155"/>
        <v>0</v>
      </c>
      <c r="F266" s="49">
        <f t="shared" si="156"/>
        <v>0</v>
      </c>
      <c r="G266" s="49">
        <f t="shared" si="157"/>
        <v>0</v>
      </c>
      <c r="H266" s="49">
        <f t="shared" si="158"/>
        <v>0</v>
      </c>
      <c r="I266" s="49">
        <f t="shared" si="159"/>
        <v>0</v>
      </c>
      <c r="J266" s="49">
        <f t="shared" si="160"/>
        <v>0</v>
      </c>
      <c r="K266" s="49">
        <f t="shared" si="161"/>
        <v>0</v>
      </c>
      <c r="L266" s="49">
        <f t="shared" si="162"/>
        <v>0</v>
      </c>
      <c r="M266" s="49">
        <f t="shared" si="163"/>
        <v>0</v>
      </c>
      <c r="N266" s="49">
        <f t="shared" si="164"/>
        <v>0</v>
      </c>
      <c r="O266" s="49">
        <f t="shared" si="165"/>
        <v>0</v>
      </c>
      <c r="P266" s="49">
        <f t="shared" si="166"/>
        <v>0</v>
      </c>
      <c r="Q266" s="49">
        <f t="shared" si="167"/>
        <v>0</v>
      </c>
      <c r="R266" s="49">
        <f t="shared" si="168"/>
        <v>0</v>
      </c>
      <c r="S266" s="49">
        <f t="shared" si="169"/>
        <v>0</v>
      </c>
      <c r="T266" s="49">
        <f t="shared" si="170"/>
        <v>0</v>
      </c>
      <c r="U266" s="49">
        <f t="shared" si="171"/>
        <v>0</v>
      </c>
      <c r="V266" s="49">
        <f t="shared" si="172"/>
        <v>0</v>
      </c>
      <c r="W266" s="49">
        <f t="shared" si="173"/>
        <v>0</v>
      </c>
      <c r="X266" s="49">
        <f t="shared" si="174"/>
        <v>0</v>
      </c>
      <c r="Y266" s="49">
        <f t="shared" si="175"/>
        <v>0</v>
      </c>
      <c r="Z266" s="49">
        <f t="shared" si="176"/>
        <v>0</v>
      </c>
      <c r="AA266" s="49">
        <f t="shared" si="177"/>
        <v>0</v>
      </c>
      <c r="AB266" s="49">
        <f t="shared" si="178"/>
        <v>0</v>
      </c>
      <c r="AC266" s="49">
        <f t="shared" si="179"/>
        <v>0</v>
      </c>
      <c r="AD266" s="49">
        <f t="shared" si="180"/>
        <v>0</v>
      </c>
      <c r="AE266" s="49">
        <f t="shared" si="181"/>
        <v>0</v>
      </c>
      <c r="AF266" s="49">
        <f t="shared" si="182"/>
        <v>0</v>
      </c>
      <c r="AG266" s="49">
        <f t="shared" si="183"/>
        <v>0</v>
      </c>
      <c r="AH266" s="49">
        <f t="shared" si="184"/>
        <v>0</v>
      </c>
      <c r="AI266" s="49">
        <f t="shared" si="185"/>
        <v>0</v>
      </c>
      <c r="AJ266" s="49">
        <f t="shared" si="186"/>
        <v>0</v>
      </c>
      <c r="AK266" s="49">
        <f t="shared" si="187"/>
        <v>0</v>
      </c>
      <c r="AL266" s="49">
        <f t="shared" si="188"/>
        <v>0</v>
      </c>
      <c r="AM266" s="49">
        <f t="shared" si="189"/>
        <v>0</v>
      </c>
      <c r="AN266" s="49">
        <f t="shared" si="190"/>
        <v>0</v>
      </c>
      <c r="AO266" s="49">
        <f t="shared" si="191"/>
        <v>0</v>
      </c>
      <c r="AP266" s="49">
        <f t="shared" si="192"/>
        <v>0</v>
      </c>
      <c r="AQ266" s="49">
        <f t="shared" si="193"/>
        <v>0</v>
      </c>
      <c r="AR266" s="49">
        <f t="shared" si="194"/>
        <v>0</v>
      </c>
      <c r="AS266" s="49">
        <f t="shared" si="195"/>
        <v>0</v>
      </c>
      <c r="AT266" s="49">
        <f t="shared" si="196"/>
        <v>0</v>
      </c>
      <c r="AU266" s="49">
        <f t="shared" si="197"/>
        <v>0</v>
      </c>
      <c r="AV266" s="49">
        <f t="shared" si="198"/>
        <v>0</v>
      </c>
      <c r="AW266" s="49">
        <f t="shared" si="199"/>
        <v>0</v>
      </c>
      <c r="AX266" s="49">
        <f t="shared" si="200"/>
        <v>0</v>
      </c>
      <c r="AY266" s="62">
        <f t="shared" si="201"/>
        <v>0</v>
      </c>
      <c r="AZ266" s="59"/>
      <c r="BA266" s="59"/>
      <c r="BB266" s="59"/>
    </row>
    <row r="267" spans="1:54" hidden="1">
      <c r="A267" s="57" t="str">
        <f ca="1">IF(Input!A41="","",Input!A41)</f>
        <v/>
      </c>
      <c r="B267" s="49">
        <f t="shared" si="202"/>
        <v>0</v>
      </c>
      <c r="C267" s="49">
        <f t="shared" si="203"/>
        <v>0</v>
      </c>
      <c r="D267" s="49">
        <f t="shared" si="204"/>
        <v>0</v>
      </c>
      <c r="E267" s="49">
        <f t="shared" si="155"/>
        <v>0</v>
      </c>
      <c r="F267" s="49">
        <f t="shared" si="156"/>
        <v>0</v>
      </c>
      <c r="G267" s="49">
        <f t="shared" si="157"/>
        <v>0</v>
      </c>
      <c r="H267" s="49">
        <f t="shared" si="158"/>
        <v>0</v>
      </c>
      <c r="I267" s="49">
        <f t="shared" si="159"/>
        <v>0</v>
      </c>
      <c r="J267" s="49">
        <f t="shared" si="160"/>
        <v>0</v>
      </c>
      <c r="K267" s="49">
        <f t="shared" si="161"/>
        <v>0</v>
      </c>
      <c r="L267" s="49">
        <f t="shared" si="162"/>
        <v>0</v>
      </c>
      <c r="M267" s="49">
        <f t="shared" si="163"/>
        <v>0</v>
      </c>
      <c r="N267" s="49">
        <f t="shared" si="164"/>
        <v>0</v>
      </c>
      <c r="O267" s="49">
        <f t="shared" si="165"/>
        <v>0</v>
      </c>
      <c r="P267" s="49">
        <f t="shared" si="166"/>
        <v>0</v>
      </c>
      <c r="Q267" s="49">
        <f t="shared" si="167"/>
        <v>0</v>
      </c>
      <c r="R267" s="49">
        <f t="shared" si="168"/>
        <v>0</v>
      </c>
      <c r="S267" s="49">
        <f t="shared" si="169"/>
        <v>0</v>
      </c>
      <c r="T267" s="49">
        <f t="shared" si="170"/>
        <v>0</v>
      </c>
      <c r="U267" s="49">
        <f t="shared" si="171"/>
        <v>0</v>
      </c>
      <c r="V267" s="49">
        <f t="shared" si="172"/>
        <v>0</v>
      </c>
      <c r="W267" s="49">
        <f t="shared" si="173"/>
        <v>0</v>
      </c>
      <c r="X267" s="49">
        <f t="shared" si="174"/>
        <v>0</v>
      </c>
      <c r="Y267" s="49">
        <f t="shared" si="175"/>
        <v>0</v>
      </c>
      <c r="Z267" s="49">
        <f t="shared" si="176"/>
        <v>0</v>
      </c>
      <c r="AA267" s="49">
        <f t="shared" si="177"/>
        <v>0</v>
      </c>
      <c r="AB267" s="49">
        <f t="shared" si="178"/>
        <v>0</v>
      </c>
      <c r="AC267" s="49">
        <f t="shared" si="179"/>
        <v>0</v>
      </c>
      <c r="AD267" s="49">
        <f t="shared" si="180"/>
        <v>0</v>
      </c>
      <c r="AE267" s="49">
        <f t="shared" si="181"/>
        <v>0</v>
      </c>
      <c r="AF267" s="49">
        <f t="shared" si="182"/>
        <v>0</v>
      </c>
      <c r="AG267" s="49">
        <f t="shared" si="183"/>
        <v>0</v>
      </c>
      <c r="AH267" s="49">
        <f t="shared" si="184"/>
        <v>0</v>
      </c>
      <c r="AI267" s="49">
        <f t="shared" si="185"/>
        <v>0</v>
      </c>
      <c r="AJ267" s="49">
        <f t="shared" si="186"/>
        <v>0</v>
      </c>
      <c r="AK267" s="49">
        <f t="shared" si="187"/>
        <v>0</v>
      </c>
      <c r="AL267" s="49">
        <f t="shared" si="188"/>
        <v>0</v>
      </c>
      <c r="AM267" s="49">
        <f t="shared" si="189"/>
        <v>0</v>
      </c>
      <c r="AN267" s="49">
        <f t="shared" si="190"/>
        <v>0</v>
      </c>
      <c r="AO267" s="49">
        <f t="shared" si="191"/>
        <v>0</v>
      </c>
      <c r="AP267" s="49">
        <f t="shared" si="192"/>
        <v>0</v>
      </c>
      <c r="AQ267" s="49">
        <f t="shared" si="193"/>
        <v>0</v>
      </c>
      <c r="AR267" s="49">
        <f t="shared" si="194"/>
        <v>0</v>
      </c>
      <c r="AS267" s="49">
        <f t="shared" si="195"/>
        <v>0</v>
      </c>
      <c r="AT267" s="49">
        <f t="shared" si="196"/>
        <v>0</v>
      </c>
      <c r="AU267" s="49">
        <f t="shared" si="197"/>
        <v>0</v>
      </c>
      <c r="AV267" s="49">
        <f t="shared" si="198"/>
        <v>0</v>
      </c>
      <c r="AW267" s="49">
        <f t="shared" si="199"/>
        <v>0</v>
      </c>
      <c r="AX267" s="49">
        <f t="shared" si="200"/>
        <v>0</v>
      </c>
      <c r="AY267" s="62">
        <f t="shared" si="201"/>
        <v>0</v>
      </c>
      <c r="AZ267" s="59"/>
      <c r="BA267" s="59"/>
      <c r="BB267" s="59"/>
    </row>
    <row r="268" spans="1:54" hidden="1">
      <c r="A268" s="57" t="str">
        <f ca="1">IF(Input!A42="","",Input!A42)</f>
        <v/>
      </c>
      <c r="B268" s="49">
        <f t="shared" si="202"/>
        <v>0</v>
      </c>
      <c r="C268" s="49">
        <f t="shared" si="203"/>
        <v>0</v>
      </c>
      <c r="D268" s="49">
        <f t="shared" si="204"/>
        <v>0</v>
      </c>
      <c r="E268" s="49">
        <f t="shared" si="155"/>
        <v>0</v>
      </c>
      <c r="F268" s="49">
        <f t="shared" si="156"/>
        <v>0</v>
      </c>
      <c r="G268" s="49">
        <f t="shared" si="157"/>
        <v>0</v>
      </c>
      <c r="H268" s="49">
        <f t="shared" si="158"/>
        <v>0</v>
      </c>
      <c r="I268" s="49">
        <f t="shared" si="159"/>
        <v>0</v>
      </c>
      <c r="J268" s="49">
        <f t="shared" si="160"/>
        <v>0</v>
      </c>
      <c r="K268" s="49">
        <f t="shared" si="161"/>
        <v>0</v>
      </c>
      <c r="L268" s="49">
        <f t="shared" si="162"/>
        <v>0</v>
      </c>
      <c r="M268" s="49">
        <f t="shared" si="163"/>
        <v>0</v>
      </c>
      <c r="N268" s="49">
        <f t="shared" si="164"/>
        <v>0</v>
      </c>
      <c r="O268" s="49">
        <f t="shared" si="165"/>
        <v>0</v>
      </c>
      <c r="P268" s="49">
        <f t="shared" si="166"/>
        <v>0</v>
      </c>
      <c r="Q268" s="49">
        <f t="shared" si="167"/>
        <v>0</v>
      </c>
      <c r="R268" s="49">
        <f t="shared" si="168"/>
        <v>0</v>
      </c>
      <c r="S268" s="49">
        <f t="shared" si="169"/>
        <v>0</v>
      </c>
      <c r="T268" s="49">
        <f t="shared" si="170"/>
        <v>0</v>
      </c>
      <c r="U268" s="49">
        <f t="shared" si="171"/>
        <v>0</v>
      </c>
      <c r="V268" s="49">
        <f t="shared" si="172"/>
        <v>0</v>
      </c>
      <c r="W268" s="49">
        <f t="shared" si="173"/>
        <v>0</v>
      </c>
      <c r="X268" s="49">
        <f t="shared" si="174"/>
        <v>0</v>
      </c>
      <c r="Y268" s="49">
        <f t="shared" si="175"/>
        <v>0</v>
      </c>
      <c r="Z268" s="49">
        <f t="shared" si="176"/>
        <v>0</v>
      </c>
      <c r="AA268" s="49">
        <f t="shared" si="177"/>
        <v>0</v>
      </c>
      <c r="AB268" s="49">
        <f t="shared" si="178"/>
        <v>0</v>
      </c>
      <c r="AC268" s="49">
        <f t="shared" si="179"/>
        <v>0</v>
      </c>
      <c r="AD268" s="49">
        <f t="shared" si="180"/>
        <v>0</v>
      </c>
      <c r="AE268" s="49">
        <f t="shared" si="181"/>
        <v>0</v>
      </c>
      <c r="AF268" s="49">
        <f t="shared" si="182"/>
        <v>0</v>
      </c>
      <c r="AG268" s="49">
        <f t="shared" si="183"/>
        <v>0</v>
      </c>
      <c r="AH268" s="49">
        <f t="shared" si="184"/>
        <v>0</v>
      </c>
      <c r="AI268" s="49">
        <f t="shared" si="185"/>
        <v>0</v>
      </c>
      <c r="AJ268" s="49">
        <f t="shared" si="186"/>
        <v>0</v>
      </c>
      <c r="AK268" s="49">
        <f t="shared" si="187"/>
        <v>0</v>
      </c>
      <c r="AL268" s="49">
        <f t="shared" si="188"/>
        <v>0</v>
      </c>
      <c r="AM268" s="49">
        <f t="shared" si="189"/>
        <v>0</v>
      </c>
      <c r="AN268" s="49">
        <f t="shared" si="190"/>
        <v>0</v>
      </c>
      <c r="AO268" s="49">
        <f t="shared" si="191"/>
        <v>0</v>
      </c>
      <c r="AP268" s="49">
        <f t="shared" si="192"/>
        <v>0</v>
      </c>
      <c r="AQ268" s="49">
        <f t="shared" si="193"/>
        <v>0</v>
      </c>
      <c r="AR268" s="49">
        <f t="shared" si="194"/>
        <v>0</v>
      </c>
      <c r="AS268" s="49">
        <f t="shared" si="195"/>
        <v>0</v>
      </c>
      <c r="AT268" s="49">
        <f t="shared" si="196"/>
        <v>0</v>
      </c>
      <c r="AU268" s="49">
        <f t="shared" si="197"/>
        <v>0</v>
      </c>
      <c r="AV268" s="49">
        <f t="shared" si="198"/>
        <v>0</v>
      </c>
      <c r="AW268" s="49">
        <f t="shared" si="199"/>
        <v>0</v>
      </c>
      <c r="AX268" s="49">
        <f t="shared" si="200"/>
        <v>0</v>
      </c>
      <c r="AY268" s="62">
        <f t="shared" si="201"/>
        <v>0</v>
      </c>
      <c r="AZ268" s="59"/>
      <c r="BA268" s="59"/>
      <c r="BB268" s="59"/>
    </row>
    <row r="269" spans="1:54" hidden="1">
      <c r="A269" s="57" t="str">
        <f ca="1">IF(Input!A43="","",Input!A43)</f>
        <v/>
      </c>
      <c r="B269" s="49">
        <f t="shared" si="202"/>
        <v>0</v>
      </c>
      <c r="C269" s="49">
        <f t="shared" si="203"/>
        <v>0</v>
      </c>
      <c r="D269" s="49">
        <f t="shared" si="204"/>
        <v>0</v>
      </c>
      <c r="E269" s="49">
        <f t="shared" si="155"/>
        <v>0</v>
      </c>
      <c r="F269" s="49">
        <f t="shared" si="156"/>
        <v>0</v>
      </c>
      <c r="G269" s="49">
        <f t="shared" si="157"/>
        <v>0</v>
      </c>
      <c r="H269" s="49">
        <f t="shared" si="158"/>
        <v>0</v>
      </c>
      <c r="I269" s="49">
        <f t="shared" si="159"/>
        <v>0</v>
      </c>
      <c r="J269" s="49">
        <f t="shared" si="160"/>
        <v>0</v>
      </c>
      <c r="K269" s="49">
        <f t="shared" si="161"/>
        <v>0</v>
      </c>
      <c r="L269" s="49">
        <f t="shared" si="162"/>
        <v>0</v>
      </c>
      <c r="M269" s="49">
        <f t="shared" si="163"/>
        <v>0</v>
      </c>
      <c r="N269" s="49">
        <f t="shared" si="164"/>
        <v>0</v>
      </c>
      <c r="O269" s="49">
        <f t="shared" si="165"/>
        <v>0</v>
      </c>
      <c r="P269" s="49">
        <f t="shared" si="166"/>
        <v>0</v>
      </c>
      <c r="Q269" s="49">
        <f t="shared" si="167"/>
        <v>0</v>
      </c>
      <c r="R269" s="49">
        <f t="shared" si="168"/>
        <v>0</v>
      </c>
      <c r="S269" s="49">
        <f t="shared" si="169"/>
        <v>0</v>
      </c>
      <c r="T269" s="49">
        <f t="shared" si="170"/>
        <v>0</v>
      </c>
      <c r="U269" s="49">
        <f t="shared" si="171"/>
        <v>0</v>
      </c>
      <c r="V269" s="49">
        <f t="shared" si="172"/>
        <v>0</v>
      </c>
      <c r="W269" s="49">
        <f t="shared" si="173"/>
        <v>0</v>
      </c>
      <c r="X269" s="49">
        <f t="shared" si="174"/>
        <v>0</v>
      </c>
      <c r="Y269" s="49">
        <f t="shared" si="175"/>
        <v>0</v>
      </c>
      <c r="Z269" s="49">
        <f t="shared" si="176"/>
        <v>0</v>
      </c>
      <c r="AA269" s="49">
        <f t="shared" si="177"/>
        <v>0</v>
      </c>
      <c r="AB269" s="49">
        <f t="shared" si="178"/>
        <v>0</v>
      </c>
      <c r="AC269" s="49">
        <f t="shared" si="179"/>
        <v>0</v>
      </c>
      <c r="AD269" s="49">
        <f t="shared" si="180"/>
        <v>0</v>
      </c>
      <c r="AE269" s="49">
        <f t="shared" si="181"/>
        <v>0</v>
      </c>
      <c r="AF269" s="49">
        <f t="shared" si="182"/>
        <v>0</v>
      </c>
      <c r="AG269" s="49">
        <f t="shared" si="183"/>
        <v>0</v>
      </c>
      <c r="AH269" s="49">
        <f t="shared" si="184"/>
        <v>0</v>
      </c>
      <c r="AI269" s="49">
        <f t="shared" si="185"/>
        <v>0</v>
      </c>
      <c r="AJ269" s="49">
        <f t="shared" si="186"/>
        <v>0</v>
      </c>
      <c r="AK269" s="49">
        <f t="shared" si="187"/>
        <v>0</v>
      </c>
      <c r="AL269" s="49">
        <f t="shared" si="188"/>
        <v>0</v>
      </c>
      <c r="AM269" s="49">
        <f t="shared" si="189"/>
        <v>0</v>
      </c>
      <c r="AN269" s="49">
        <f t="shared" si="190"/>
        <v>0</v>
      </c>
      <c r="AO269" s="49">
        <f t="shared" si="191"/>
        <v>0</v>
      </c>
      <c r="AP269" s="49">
        <f t="shared" si="192"/>
        <v>0</v>
      </c>
      <c r="AQ269" s="49">
        <f t="shared" si="193"/>
        <v>0</v>
      </c>
      <c r="AR269" s="49">
        <f t="shared" si="194"/>
        <v>0</v>
      </c>
      <c r="AS269" s="49">
        <f t="shared" si="195"/>
        <v>0</v>
      </c>
      <c r="AT269" s="49">
        <f t="shared" si="196"/>
        <v>0</v>
      </c>
      <c r="AU269" s="49">
        <f t="shared" si="197"/>
        <v>0</v>
      </c>
      <c r="AV269" s="49">
        <f t="shared" si="198"/>
        <v>0</v>
      </c>
      <c r="AW269" s="49">
        <f t="shared" si="199"/>
        <v>0</v>
      </c>
      <c r="AX269" s="49">
        <f t="shared" si="200"/>
        <v>0</v>
      </c>
      <c r="AY269" s="62">
        <f t="shared" si="201"/>
        <v>0</v>
      </c>
      <c r="AZ269" s="59"/>
      <c r="BA269" s="59"/>
      <c r="BB269" s="59"/>
    </row>
    <row r="270" spans="1:54" hidden="1">
      <c r="A270" s="57" t="str">
        <f ca="1">IF(Input!A44="","",Input!A44)</f>
        <v/>
      </c>
      <c r="B270" s="49">
        <f t="shared" si="202"/>
        <v>0</v>
      </c>
      <c r="C270" s="49">
        <f t="shared" si="203"/>
        <v>0</v>
      </c>
      <c r="D270" s="49">
        <f t="shared" si="204"/>
        <v>0</v>
      </c>
      <c r="E270" s="49">
        <f t="shared" si="155"/>
        <v>0</v>
      </c>
      <c r="F270" s="49">
        <f t="shared" si="156"/>
        <v>0</v>
      </c>
      <c r="G270" s="49">
        <f t="shared" si="157"/>
        <v>0</v>
      </c>
      <c r="H270" s="49">
        <f t="shared" si="158"/>
        <v>0</v>
      </c>
      <c r="I270" s="49">
        <f t="shared" si="159"/>
        <v>0</v>
      </c>
      <c r="J270" s="49">
        <f t="shared" si="160"/>
        <v>0</v>
      </c>
      <c r="K270" s="49">
        <f t="shared" si="161"/>
        <v>0</v>
      </c>
      <c r="L270" s="49">
        <f t="shared" si="162"/>
        <v>0</v>
      </c>
      <c r="M270" s="49">
        <f t="shared" si="163"/>
        <v>0</v>
      </c>
      <c r="N270" s="49">
        <f t="shared" si="164"/>
        <v>0</v>
      </c>
      <c r="O270" s="49">
        <f t="shared" si="165"/>
        <v>0</v>
      </c>
      <c r="P270" s="49">
        <f t="shared" si="166"/>
        <v>0</v>
      </c>
      <c r="Q270" s="49">
        <f t="shared" si="167"/>
        <v>0</v>
      </c>
      <c r="R270" s="49">
        <f t="shared" si="168"/>
        <v>0</v>
      </c>
      <c r="S270" s="49">
        <f t="shared" si="169"/>
        <v>0</v>
      </c>
      <c r="T270" s="49">
        <f t="shared" si="170"/>
        <v>0</v>
      </c>
      <c r="U270" s="49">
        <f t="shared" si="171"/>
        <v>0</v>
      </c>
      <c r="V270" s="49">
        <f t="shared" si="172"/>
        <v>0</v>
      </c>
      <c r="W270" s="49">
        <f t="shared" si="173"/>
        <v>0</v>
      </c>
      <c r="X270" s="49">
        <f t="shared" si="174"/>
        <v>0</v>
      </c>
      <c r="Y270" s="49">
        <f t="shared" si="175"/>
        <v>0</v>
      </c>
      <c r="Z270" s="49">
        <f t="shared" si="176"/>
        <v>0</v>
      </c>
      <c r="AA270" s="49">
        <f t="shared" si="177"/>
        <v>0</v>
      </c>
      <c r="AB270" s="49">
        <f t="shared" si="178"/>
        <v>0</v>
      </c>
      <c r="AC270" s="49">
        <f t="shared" si="179"/>
        <v>0</v>
      </c>
      <c r="AD270" s="49">
        <f t="shared" si="180"/>
        <v>0</v>
      </c>
      <c r="AE270" s="49">
        <f t="shared" si="181"/>
        <v>0</v>
      </c>
      <c r="AF270" s="49">
        <f t="shared" si="182"/>
        <v>0</v>
      </c>
      <c r="AG270" s="49">
        <f t="shared" si="183"/>
        <v>0</v>
      </c>
      <c r="AH270" s="49">
        <f t="shared" si="184"/>
        <v>0</v>
      </c>
      <c r="AI270" s="49">
        <f t="shared" si="185"/>
        <v>0</v>
      </c>
      <c r="AJ270" s="49">
        <f t="shared" si="186"/>
        <v>0</v>
      </c>
      <c r="AK270" s="49">
        <f t="shared" si="187"/>
        <v>0</v>
      </c>
      <c r="AL270" s="49">
        <f t="shared" si="188"/>
        <v>0</v>
      </c>
      <c r="AM270" s="49">
        <f t="shared" si="189"/>
        <v>0</v>
      </c>
      <c r="AN270" s="49">
        <f t="shared" si="190"/>
        <v>0</v>
      </c>
      <c r="AO270" s="49">
        <f t="shared" si="191"/>
        <v>0</v>
      </c>
      <c r="AP270" s="49">
        <f t="shared" si="192"/>
        <v>0</v>
      </c>
      <c r="AQ270" s="49">
        <f t="shared" si="193"/>
        <v>0</v>
      </c>
      <c r="AR270" s="49">
        <f t="shared" si="194"/>
        <v>0</v>
      </c>
      <c r="AS270" s="49">
        <f t="shared" si="195"/>
        <v>0</v>
      </c>
      <c r="AT270" s="49">
        <f t="shared" si="196"/>
        <v>0</v>
      </c>
      <c r="AU270" s="49">
        <f t="shared" si="197"/>
        <v>0</v>
      </c>
      <c r="AV270" s="49">
        <f t="shared" si="198"/>
        <v>0</v>
      </c>
      <c r="AW270" s="49">
        <f t="shared" si="199"/>
        <v>0</v>
      </c>
      <c r="AX270" s="49">
        <f t="shared" si="200"/>
        <v>0</v>
      </c>
      <c r="AY270" s="62">
        <f t="shared" si="201"/>
        <v>0</v>
      </c>
      <c r="AZ270" s="59"/>
      <c r="BA270" s="59"/>
      <c r="BB270" s="59"/>
    </row>
    <row r="271" spans="1:54" hidden="1">
      <c r="A271" s="57" t="str">
        <f ca="1">IF(Input!A45="","",Input!A45)</f>
        <v/>
      </c>
      <c r="B271" s="49">
        <f t="shared" si="202"/>
        <v>0</v>
      </c>
      <c r="C271" s="49">
        <f t="shared" si="203"/>
        <v>0</v>
      </c>
      <c r="D271" s="49">
        <f t="shared" si="204"/>
        <v>0</v>
      </c>
      <c r="E271" s="49">
        <f t="shared" si="155"/>
        <v>0</v>
      </c>
      <c r="F271" s="49">
        <f t="shared" si="156"/>
        <v>0</v>
      </c>
      <c r="G271" s="49">
        <f t="shared" si="157"/>
        <v>0</v>
      </c>
      <c r="H271" s="49">
        <f t="shared" si="158"/>
        <v>0</v>
      </c>
      <c r="I271" s="49">
        <f t="shared" si="159"/>
        <v>0</v>
      </c>
      <c r="J271" s="49">
        <f t="shared" si="160"/>
        <v>0</v>
      </c>
      <c r="K271" s="49">
        <f t="shared" si="161"/>
        <v>0</v>
      </c>
      <c r="L271" s="49">
        <f t="shared" si="162"/>
        <v>0</v>
      </c>
      <c r="M271" s="49">
        <f t="shared" si="163"/>
        <v>0</v>
      </c>
      <c r="N271" s="49">
        <f t="shared" si="164"/>
        <v>0</v>
      </c>
      <c r="O271" s="49">
        <f t="shared" si="165"/>
        <v>0</v>
      </c>
      <c r="P271" s="49">
        <f t="shared" si="166"/>
        <v>0</v>
      </c>
      <c r="Q271" s="49">
        <f t="shared" si="167"/>
        <v>0</v>
      </c>
      <c r="R271" s="49">
        <f t="shared" si="168"/>
        <v>0</v>
      </c>
      <c r="S271" s="49">
        <f t="shared" si="169"/>
        <v>0</v>
      </c>
      <c r="T271" s="49">
        <f t="shared" si="170"/>
        <v>0</v>
      </c>
      <c r="U271" s="49">
        <f t="shared" si="171"/>
        <v>0</v>
      </c>
      <c r="V271" s="49">
        <f t="shared" si="172"/>
        <v>0</v>
      </c>
      <c r="W271" s="49">
        <f t="shared" si="173"/>
        <v>0</v>
      </c>
      <c r="X271" s="49">
        <f t="shared" si="174"/>
        <v>0</v>
      </c>
      <c r="Y271" s="49">
        <f t="shared" si="175"/>
        <v>0</v>
      </c>
      <c r="Z271" s="49">
        <f t="shared" si="176"/>
        <v>0</v>
      </c>
      <c r="AA271" s="49">
        <f t="shared" si="177"/>
        <v>0</v>
      </c>
      <c r="AB271" s="49">
        <f t="shared" si="178"/>
        <v>0</v>
      </c>
      <c r="AC271" s="49">
        <f t="shared" si="179"/>
        <v>0</v>
      </c>
      <c r="AD271" s="49">
        <f t="shared" si="180"/>
        <v>0</v>
      </c>
      <c r="AE271" s="49">
        <f t="shared" si="181"/>
        <v>0</v>
      </c>
      <c r="AF271" s="49">
        <f t="shared" si="182"/>
        <v>0</v>
      </c>
      <c r="AG271" s="49">
        <f t="shared" si="183"/>
        <v>0</v>
      </c>
      <c r="AH271" s="49">
        <f t="shared" si="184"/>
        <v>0</v>
      </c>
      <c r="AI271" s="49">
        <f t="shared" si="185"/>
        <v>0</v>
      </c>
      <c r="AJ271" s="49">
        <f t="shared" si="186"/>
        <v>0</v>
      </c>
      <c r="AK271" s="49">
        <f t="shared" si="187"/>
        <v>0</v>
      </c>
      <c r="AL271" s="49">
        <f t="shared" si="188"/>
        <v>0</v>
      </c>
      <c r="AM271" s="49">
        <f t="shared" si="189"/>
        <v>0</v>
      </c>
      <c r="AN271" s="49">
        <f t="shared" si="190"/>
        <v>0</v>
      </c>
      <c r="AO271" s="49">
        <f t="shared" si="191"/>
        <v>0</v>
      </c>
      <c r="AP271" s="49">
        <f t="shared" si="192"/>
        <v>0</v>
      </c>
      <c r="AQ271" s="49">
        <f t="shared" si="193"/>
        <v>0</v>
      </c>
      <c r="AR271" s="49">
        <f t="shared" si="194"/>
        <v>0</v>
      </c>
      <c r="AS271" s="49">
        <f t="shared" si="195"/>
        <v>0</v>
      </c>
      <c r="AT271" s="49">
        <f t="shared" si="196"/>
        <v>0</v>
      </c>
      <c r="AU271" s="49">
        <f t="shared" si="197"/>
        <v>0</v>
      </c>
      <c r="AV271" s="49">
        <f t="shared" si="198"/>
        <v>0</v>
      </c>
      <c r="AW271" s="49">
        <f t="shared" si="199"/>
        <v>0</v>
      </c>
      <c r="AX271" s="49">
        <f t="shared" si="200"/>
        <v>0</v>
      </c>
      <c r="AY271" s="62">
        <f t="shared" si="201"/>
        <v>0</v>
      </c>
      <c r="AZ271" s="59"/>
      <c r="BA271" s="59"/>
      <c r="BB271" s="59"/>
    </row>
    <row r="272" spans="1:54" hidden="1">
      <c r="A272" s="57" t="str">
        <f ca="1">IF(Input!A46="","",Input!A46)</f>
        <v/>
      </c>
      <c r="B272" s="49">
        <f t="shared" si="202"/>
        <v>0</v>
      </c>
      <c r="C272" s="49">
        <f t="shared" si="203"/>
        <v>0</v>
      </c>
      <c r="D272" s="49">
        <f t="shared" si="204"/>
        <v>0</v>
      </c>
      <c r="E272" s="49">
        <f t="shared" si="155"/>
        <v>0</v>
      </c>
      <c r="F272" s="49">
        <f t="shared" si="156"/>
        <v>0</v>
      </c>
      <c r="G272" s="49">
        <f t="shared" si="157"/>
        <v>0</v>
      </c>
      <c r="H272" s="49">
        <f t="shared" si="158"/>
        <v>0</v>
      </c>
      <c r="I272" s="49">
        <f t="shared" si="159"/>
        <v>0</v>
      </c>
      <c r="J272" s="49">
        <f t="shared" si="160"/>
        <v>0</v>
      </c>
      <c r="K272" s="49">
        <f t="shared" si="161"/>
        <v>0</v>
      </c>
      <c r="L272" s="49">
        <f t="shared" si="162"/>
        <v>0</v>
      </c>
      <c r="M272" s="49">
        <f t="shared" si="163"/>
        <v>0</v>
      </c>
      <c r="N272" s="49">
        <f t="shared" si="164"/>
        <v>0</v>
      </c>
      <c r="O272" s="49">
        <f t="shared" si="165"/>
        <v>0</v>
      </c>
      <c r="P272" s="49">
        <f t="shared" si="166"/>
        <v>0</v>
      </c>
      <c r="Q272" s="49">
        <f t="shared" si="167"/>
        <v>0</v>
      </c>
      <c r="R272" s="49">
        <f t="shared" si="168"/>
        <v>0</v>
      </c>
      <c r="S272" s="49">
        <f t="shared" si="169"/>
        <v>0</v>
      </c>
      <c r="T272" s="49">
        <f t="shared" si="170"/>
        <v>0</v>
      </c>
      <c r="U272" s="49">
        <f t="shared" si="171"/>
        <v>0</v>
      </c>
      <c r="V272" s="49">
        <f t="shared" si="172"/>
        <v>0</v>
      </c>
      <c r="W272" s="49">
        <f t="shared" si="173"/>
        <v>0</v>
      </c>
      <c r="X272" s="49">
        <f t="shared" si="174"/>
        <v>0</v>
      </c>
      <c r="Y272" s="49">
        <f t="shared" si="175"/>
        <v>0</v>
      </c>
      <c r="Z272" s="49">
        <f t="shared" si="176"/>
        <v>0</v>
      </c>
      <c r="AA272" s="49">
        <f t="shared" si="177"/>
        <v>0</v>
      </c>
      <c r="AB272" s="49">
        <f t="shared" si="178"/>
        <v>0</v>
      </c>
      <c r="AC272" s="49">
        <f t="shared" si="179"/>
        <v>0</v>
      </c>
      <c r="AD272" s="49">
        <f t="shared" si="180"/>
        <v>0</v>
      </c>
      <c r="AE272" s="49">
        <f t="shared" si="181"/>
        <v>0</v>
      </c>
      <c r="AF272" s="49">
        <f t="shared" si="182"/>
        <v>0</v>
      </c>
      <c r="AG272" s="49">
        <f t="shared" si="183"/>
        <v>0</v>
      </c>
      <c r="AH272" s="49">
        <f t="shared" si="184"/>
        <v>0</v>
      </c>
      <c r="AI272" s="49">
        <f t="shared" si="185"/>
        <v>0</v>
      </c>
      <c r="AJ272" s="49">
        <f t="shared" si="186"/>
        <v>0</v>
      </c>
      <c r="AK272" s="49">
        <f t="shared" si="187"/>
        <v>0</v>
      </c>
      <c r="AL272" s="49">
        <f t="shared" si="188"/>
        <v>0</v>
      </c>
      <c r="AM272" s="49">
        <f t="shared" si="189"/>
        <v>0</v>
      </c>
      <c r="AN272" s="49">
        <f t="shared" si="190"/>
        <v>0</v>
      </c>
      <c r="AO272" s="49">
        <f t="shared" si="191"/>
        <v>0</v>
      </c>
      <c r="AP272" s="49">
        <f t="shared" si="192"/>
        <v>0</v>
      </c>
      <c r="AQ272" s="49">
        <f t="shared" si="193"/>
        <v>0</v>
      </c>
      <c r="AR272" s="49">
        <f t="shared" si="194"/>
        <v>0</v>
      </c>
      <c r="AS272" s="49">
        <f t="shared" si="195"/>
        <v>0</v>
      </c>
      <c r="AT272" s="49">
        <f t="shared" si="196"/>
        <v>0</v>
      </c>
      <c r="AU272" s="49">
        <f t="shared" si="197"/>
        <v>0</v>
      </c>
      <c r="AV272" s="49">
        <f t="shared" si="198"/>
        <v>0</v>
      </c>
      <c r="AW272" s="49">
        <f t="shared" si="199"/>
        <v>0</v>
      </c>
      <c r="AX272" s="49">
        <f t="shared" si="200"/>
        <v>0</v>
      </c>
      <c r="AY272" s="62">
        <f t="shared" si="201"/>
        <v>0</v>
      </c>
      <c r="AZ272" s="59"/>
      <c r="BA272" s="59"/>
      <c r="BB272" s="59"/>
    </row>
    <row r="273" spans="1:54" hidden="1">
      <c r="A273" s="57" t="str">
        <f ca="1">IF(Input!A47="","",Input!A47)</f>
        <v/>
      </c>
      <c r="B273" s="49">
        <f t="shared" si="202"/>
        <v>0</v>
      </c>
      <c r="C273" s="49">
        <f t="shared" si="203"/>
        <v>0</v>
      </c>
      <c r="D273" s="49">
        <f t="shared" si="204"/>
        <v>0</v>
      </c>
      <c r="E273" s="49">
        <f t="shared" si="155"/>
        <v>0</v>
      </c>
      <c r="F273" s="49">
        <f t="shared" si="156"/>
        <v>0</v>
      </c>
      <c r="G273" s="49">
        <f t="shared" si="157"/>
        <v>0</v>
      </c>
      <c r="H273" s="49">
        <f t="shared" si="158"/>
        <v>0</v>
      </c>
      <c r="I273" s="49">
        <f t="shared" si="159"/>
        <v>0</v>
      </c>
      <c r="J273" s="49">
        <f t="shared" si="160"/>
        <v>0</v>
      </c>
      <c r="K273" s="49">
        <f t="shared" si="161"/>
        <v>0</v>
      </c>
      <c r="L273" s="49">
        <f t="shared" si="162"/>
        <v>0</v>
      </c>
      <c r="M273" s="49">
        <f t="shared" si="163"/>
        <v>0</v>
      </c>
      <c r="N273" s="49">
        <f t="shared" si="164"/>
        <v>0</v>
      </c>
      <c r="O273" s="49">
        <f t="shared" si="165"/>
        <v>0</v>
      </c>
      <c r="P273" s="49">
        <f t="shared" si="166"/>
        <v>0</v>
      </c>
      <c r="Q273" s="49">
        <f t="shared" si="167"/>
        <v>0</v>
      </c>
      <c r="R273" s="49">
        <f t="shared" si="168"/>
        <v>0</v>
      </c>
      <c r="S273" s="49">
        <f t="shared" si="169"/>
        <v>0</v>
      </c>
      <c r="T273" s="49">
        <f t="shared" si="170"/>
        <v>0</v>
      </c>
      <c r="U273" s="49">
        <f t="shared" si="171"/>
        <v>0</v>
      </c>
      <c r="V273" s="49">
        <f t="shared" si="172"/>
        <v>0</v>
      </c>
      <c r="W273" s="49">
        <f t="shared" si="173"/>
        <v>0</v>
      </c>
      <c r="X273" s="49">
        <f t="shared" si="174"/>
        <v>0</v>
      </c>
      <c r="Y273" s="49">
        <f t="shared" si="175"/>
        <v>0</v>
      </c>
      <c r="Z273" s="49">
        <f t="shared" si="176"/>
        <v>0</v>
      </c>
      <c r="AA273" s="49">
        <f t="shared" si="177"/>
        <v>0</v>
      </c>
      <c r="AB273" s="49">
        <f t="shared" si="178"/>
        <v>0</v>
      </c>
      <c r="AC273" s="49">
        <f t="shared" si="179"/>
        <v>0</v>
      </c>
      <c r="AD273" s="49">
        <f t="shared" si="180"/>
        <v>0</v>
      </c>
      <c r="AE273" s="49">
        <f t="shared" si="181"/>
        <v>0</v>
      </c>
      <c r="AF273" s="49">
        <f t="shared" si="182"/>
        <v>0</v>
      </c>
      <c r="AG273" s="49">
        <f t="shared" si="183"/>
        <v>0</v>
      </c>
      <c r="AH273" s="49">
        <f t="shared" si="184"/>
        <v>0</v>
      </c>
      <c r="AI273" s="49">
        <f t="shared" si="185"/>
        <v>0</v>
      </c>
      <c r="AJ273" s="49">
        <f t="shared" si="186"/>
        <v>0</v>
      </c>
      <c r="AK273" s="49">
        <f t="shared" si="187"/>
        <v>0</v>
      </c>
      <c r="AL273" s="49">
        <f t="shared" si="188"/>
        <v>0</v>
      </c>
      <c r="AM273" s="49">
        <f t="shared" si="189"/>
        <v>0</v>
      </c>
      <c r="AN273" s="49">
        <f t="shared" si="190"/>
        <v>0</v>
      </c>
      <c r="AO273" s="49">
        <f t="shared" si="191"/>
        <v>0</v>
      </c>
      <c r="AP273" s="49">
        <f t="shared" si="192"/>
        <v>0</v>
      </c>
      <c r="AQ273" s="49">
        <f t="shared" si="193"/>
        <v>0</v>
      </c>
      <c r="AR273" s="49">
        <f t="shared" si="194"/>
        <v>0</v>
      </c>
      <c r="AS273" s="49">
        <f t="shared" si="195"/>
        <v>0</v>
      </c>
      <c r="AT273" s="49">
        <f t="shared" si="196"/>
        <v>0</v>
      </c>
      <c r="AU273" s="49">
        <f t="shared" si="197"/>
        <v>0</v>
      </c>
      <c r="AV273" s="49">
        <f t="shared" si="198"/>
        <v>0</v>
      </c>
      <c r="AW273" s="49">
        <f t="shared" si="199"/>
        <v>0</v>
      </c>
      <c r="AX273" s="49">
        <f t="shared" si="200"/>
        <v>0</v>
      </c>
      <c r="AY273" s="62">
        <f t="shared" si="201"/>
        <v>0</v>
      </c>
      <c r="AZ273" s="59"/>
      <c r="BA273" s="59"/>
      <c r="BB273" s="59"/>
    </row>
    <row r="274" spans="1:54" hidden="1">
      <c r="A274" s="57" t="str">
        <f ca="1">IF(Input!A48="","",Input!A48)</f>
        <v/>
      </c>
      <c r="B274" s="49">
        <f t="shared" si="202"/>
        <v>0</v>
      </c>
      <c r="C274" s="49">
        <f t="shared" si="203"/>
        <v>0</v>
      </c>
      <c r="D274" s="49">
        <f t="shared" si="204"/>
        <v>0</v>
      </c>
      <c r="E274" s="49">
        <f t="shared" si="155"/>
        <v>0</v>
      </c>
      <c r="F274" s="49">
        <f t="shared" si="156"/>
        <v>0</v>
      </c>
      <c r="G274" s="49">
        <f t="shared" si="157"/>
        <v>0</v>
      </c>
      <c r="H274" s="49">
        <f t="shared" si="158"/>
        <v>0</v>
      </c>
      <c r="I274" s="49">
        <f t="shared" si="159"/>
        <v>0</v>
      </c>
      <c r="J274" s="49">
        <f t="shared" si="160"/>
        <v>0</v>
      </c>
      <c r="K274" s="49">
        <f t="shared" si="161"/>
        <v>0</v>
      </c>
      <c r="L274" s="49">
        <f t="shared" si="162"/>
        <v>0</v>
      </c>
      <c r="M274" s="49">
        <f t="shared" si="163"/>
        <v>0</v>
      </c>
      <c r="N274" s="49">
        <f t="shared" si="164"/>
        <v>0</v>
      </c>
      <c r="O274" s="49">
        <f t="shared" si="165"/>
        <v>0</v>
      </c>
      <c r="P274" s="49">
        <f t="shared" si="166"/>
        <v>0</v>
      </c>
      <c r="Q274" s="49">
        <f t="shared" si="167"/>
        <v>0</v>
      </c>
      <c r="R274" s="49">
        <f t="shared" si="168"/>
        <v>0</v>
      </c>
      <c r="S274" s="49">
        <f t="shared" si="169"/>
        <v>0</v>
      </c>
      <c r="T274" s="49">
        <f t="shared" si="170"/>
        <v>0</v>
      </c>
      <c r="U274" s="49">
        <f t="shared" si="171"/>
        <v>0</v>
      </c>
      <c r="V274" s="49">
        <f t="shared" si="172"/>
        <v>0</v>
      </c>
      <c r="W274" s="49">
        <f t="shared" si="173"/>
        <v>0</v>
      </c>
      <c r="X274" s="49">
        <f t="shared" si="174"/>
        <v>0</v>
      </c>
      <c r="Y274" s="49">
        <f t="shared" si="175"/>
        <v>0</v>
      </c>
      <c r="Z274" s="49">
        <f t="shared" si="176"/>
        <v>0</v>
      </c>
      <c r="AA274" s="49">
        <f t="shared" si="177"/>
        <v>0</v>
      </c>
      <c r="AB274" s="49">
        <f t="shared" si="178"/>
        <v>0</v>
      </c>
      <c r="AC274" s="49">
        <f t="shared" si="179"/>
        <v>0</v>
      </c>
      <c r="AD274" s="49">
        <f t="shared" si="180"/>
        <v>0</v>
      </c>
      <c r="AE274" s="49">
        <f t="shared" si="181"/>
        <v>0</v>
      </c>
      <c r="AF274" s="49">
        <f t="shared" si="182"/>
        <v>0</v>
      </c>
      <c r="AG274" s="49">
        <f t="shared" si="183"/>
        <v>0</v>
      </c>
      <c r="AH274" s="49">
        <f t="shared" si="184"/>
        <v>0</v>
      </c>
      <c r="AI274" s="49">
        <f t="shared" si="185"/>
        <v>0</v>
      </c>
      <c r="AJ274" s="49">
        <f t="shared" si="186"/>
        <v>0</v>
      </c>
      <c r="AK274" s="49">
        <f t="shared" si="187"/>
        <v>0</v>
      </c>
      <c r="AL274" s="49">
        <f t="shared" si="188"/>
        <v>0</v>
      </c>
      <c r="AM274" s="49">
        <f t="shared" si="189"/>
        <v>0</v>
      </c>
      <c r="AN274" s="49">
        <f t="shared" si="190"/>
        <v>0</v>
      </c>
      <c r="AO274" s="49">
        <f t="shared" si="191"/>
        <v>0</v>
      </c>
      <c r="AP274" s="49">
        <f t="shared" si="192"/>
        <v>0</v>
      </c>
      <c r="AQ274" s="49">
        <f t="shared" si="193"/>
        <v>0</v>
      </c>
      <c r="AR274" s="49">
        <f t="shared" si="194"/>
        <v>0</v>
      </c>
      <c r="AS274" s="49">
        <f t="shared" si="195"/>
        <v>0</v>
      </c>
      <c r="AT274" s="49">
        <f t="shared" si="196"/>
        <v>0</v>
      </c>
      <c r="AU274" s="49">
        <f t="shared" si="197"/>
        <v>0</v>
      </c>
      <c r="AV274" s="49">
        <f t="shared" si="198"/>
        <v>0</v>
      </c>
      <c r="AW274" s="49">
        <f t="shared" si="199"/>
        <v>0</v>
      </c>
      <c r="AX274" s="49">
        <f t="shared" si="200"/>
        <v>0</v>
      </c>
      <c r="AY274" s="62">
        <f t="shared" si="201"/>
        <v>0</v>
      </c>
      <c r="AZ274" s="59"/>
      <c r="BA274" s="59"/>
      <c r="BB274" s="59"/>
    </row>
    <row r="275" spans="1:54" hidden="1">
      <c r="A275" s="57" t="str">
        <f ca="1">IF(Input!A49="","",Input!A49)</f>
        <v/>
      </c>
      <c r="B275" s="49">
        <f t="shared" si="202"/>
        <v>0</v>
      </c>
      <c r="C275" s="49">
        <f t="shared" si="203"/>
        <v>0</v>
      </c>
      <c r="D275" s="49">
        <f t="shared" si="204"/>
        <v>0</v>
      </c>
      <c r="E275" s="49">
        <f t="shared" si="155"/>
        <v>0</v>
      </c>
      <c r="F275" s="49">
        <f t="shared" si="156"/>
        <v>0</v>
      </c>
      <c r="G275" s="49">
        <f t="shared" si="157"/>
        <v>0</v>
      </c>
      <c r="H275" s="49">
        <f t="shared" si="158"/>
        <v>0</v>
      </c>
      <c r="I275" s="49">
        <f t="shared" si="159"/>
        <v>0</v>
      </c>
      <c r="J275" s="49">
        <f t="shared" si="160"/>
        <v>0</v>
      </c>
      <c r="K275" s="49">
        <f t="shared" si="161"/>
        <v>0</v>
      </c>
      <c r="L275" s="49">
        <f t="shared" si="162"/>
        <v>0</v>
      </c>
      <c r="M275" s="49">
        <f t="shared" si="163"/>
        <v>0</v>
      </c>
      <c r="N275" s="49">
        <f t="shared" si="164"/>
        <v>0</v>
      </c>
      <c r="O275" s="49">
        <f t="shared" si="165"/>
        <v>0</v>
      </c>
      <c r="P275" s="49">
        <f t="shared" si="166"/>
        <v>0</v>
      </c>
      <c r="Q275" s="49">
        <f t="shared" si="167"/>
        <v>0</v>
      </c>
      <c r="R275" s="49">
        <f t="shared" si="168"/>
        <v>0</v>
      </c>
      <c r="S275" s="49">
        <f t="shared" si="169"/>
        <v>0</v>
      </c>
      <c r="T275" s="49">
        <f t="shared" si="170"/>
        <v>0</v>
      </c>
      <c r="U275" s="49">
        <f t="shared" si="171"/>
        <v>0</v>
      </c>
      <c r="V275" s="49">
        <f t="shared" si="172"/>
        <v>0</v>
      </c>
      <c r="W275" s="49">
        <f t="shared" si="173"/>
        <v>0</v>
      </c>
      <c r="X275" s="49">
        <f t="shared" si="174"/>
        <v>0</v>
      </c>
      <c r="Y275" s="49">
        <f t="shared" si="175"/>
        <v>0</v>
      </c>
      <c r="Z275" s="49">
        <f t="shared" si="176"/>
        <v>0</v>
      </c>
      <c r="AA275" s="49">
        <f t="shared" si="177"/>
        <v>0</v>
      </c>
      <c r="AB275" s="49">
        <f t="shared" si="178"/>
        <v>0</v>
      </c>
      <c r="AC275" s="49">
        <f t="shared" si="179"/>
        <v>0</v>
      </c>
      <c r="AD275" s="49">
        <f t="shared" si="180"/>
        <v>0</v>
      </c>
      <c r="AE275" s="49">
        <f t="shared" si="181"/>
        <v>0</v>
      </c>
      <c r="AF275" s="49">
        <f t="shared" si="182"/>
        <v>0</v>
      </c>
      <c r="AG275" s="49">
        <f t="shared" si="183"/>
        <v>0</v>
      </c>
      <c r="AH275" s="49">
        <f t="shared" si="184"/>
        <v>0</v>
      </c>
      <c r="AI275" s="49">
        <f t="shared" si="185"/>
        <v>0</v>
      </c>
      <c r="AJ275" s="49">
        <f t="shared" si="186"/>
        <v>0</v>
      </c>
      <c r="AK275" s="49">
        <f t="shared" si="187"/>
        <v>0</v>
      </c>
      <c r="AL275" s="49">
        <f t="shared" si="188"/>
        <v>0</v>
      </c>
      <c r="AM275" s="49">
        <f t="shared" si="189"/>
        <v>0</v>
      </c>
      <c r="AN275" s="49">
        <f t="shared" si="190"/>
        <v>0</v>
      </c>
      <c r="AO275" s="49">
        <f t="shared" si="191"/>
        <v>0</v>
      </c>
      <c r="AP275" s="49">
        <f t="shared" si="192"/>
        <v>0</v>
      </c>
      <c r="AQ275" s="49">
        <f t="shared" si="193"/>
        <v>0</v>
      </c>
      <c r="AR275" s="49">
        <f t="shared" si="194"/>
        <v>0</v>
      </c>
      <c r="AS275" s="49">
        <f t="shared" si="195"/>
        <v>0</v>
      </c>
      <c r="AT275" s="49">
        <f t="shared" si="196"/>
        <v>0</v>
      </c>
      <c r="AU275" s="49">
        <f t="shared" si="197"/>
        <v>0</v>
      </c>
      <c r="AV275" s="49">
        <f t="shared" si="198"/>
        <v>0</v>
      </c>
      <c r="AW275" s="49">
        <f t="shared" si="199"/>
        <v>0</v>
      </c>
      <c r="AX275" s="49">
        <f t="shared" si="200"/>
        <v>0</v>
      </c>
      <c r="AY275" s="62">
        <f t="shared" si="201"/>
        <v>0</v>
      </c>
      <c r="AZ275" s="59"/>
      <c r="BA275" s="59"/>
      <c r="BB275" s="59"/>
    </row>
    <row r="276" spans="1:54" hidden="1">
      <c r="A276" s="57" t="str">
        <f ca="1">IF(Input!A50="","",Input!A50)</f>
        <v/>
      </c>
      <c r="B276" s="49">
        <f t="shared" si="202"/>
        <v>0</v>
      </c>
      <c r="C276" s="49">
        <f t="shared" si="203"/>
        <v>0</v>
      </c>
      <c r="D276" s="49">
        <f t="shared" si="204"/>
        <v>0</v>
      </c>
      <c r="E276" s="49">
        <f t="shared" si="155"/>
        <v>0</v>
      </c>
      <c r="F276" s="49">
        <f t="shared" si="156"/>
        <v>0</v>
      </c>
      <c r="G276" s="49">
        <f t="shared" si="157"/>
        <v>0</v>
      </c>
      <c r="H276" s="49">
        <f t="shared" si="158"/>
        <v>0</v>
      </c>
      <c r="I276" s="49">
        <f t="shared" si="159"/>
        <v>0</v>
      </c>
      <c r="J276" s="49">
        <f t="shared" si="160"/>
        <v>0</v>
      </c>
      <c r="K276" s="49">
        <f t="shared" si="161"/>
        <v>0</v>
      </c>
      <c r="L276" s="49">
        <f t="shared" si="162"/>
        <v>0</v>
      </c>
      <c r="M276" s="49">
        <f t="shared" si="163"/>
        <v>0</v>
      </c>
      <c r="N276" s="49">
        <f t="shared" si="164"/>
        <v>0</v>
      </c>
      <c r="O276" s="49">
        <f t="shared" si="165"/>
        <v>0</v>
      </c>
      <c r="P276" s="49">
        <f t="shared" si="166"/>
        <v>0</v>
      </c>
      <c r="Q276" s="49">
        <f t="shared" si="167"/>
        <v>0</v>
      </c>
      <c r="R276" s="49">
        <f t="shared" si="168"/>
        <v>0</v>
      </c>
      <c r="S276" s="49">
        <f t="shared" si="169"/>
        <v>0</v>
      </c>
      <c r="T276" s="49">
        <f t="shared" si="170"/>
        <v>0</v>
      </c>
      <c r="U276" s="49">
        <f t="shared" si="171"/>
        <v>0</v>
      </c>
      <c r="V276" s="49">
        <f t="shared" si="172"/>
        <v>0</v>
      </c>
      <c r="W276" s="49">
        <f t="shared" si="173"/>
        <v>0</v>
      </c>
      <c r="X276" s="49">
        <f t="shared" si="174"/>
        <v>0</v>
      </c>
      <c r="Y276" s="49">
        <f t="shared" si="175"/>
        <v>0</v>
      </c>
      <c r="Z276" s="49">
        <f t="shared" si="176"/>
        <v>0</v>
      </c>
      <c r="AA276" s="49">
        <f t="shared" si="177"/>
        <v>0</v>
      </c>
      <c r="AB276" s="49">
        <f t="shared" si="178"/>
        <v>0</v>
      </c>
      <c r="AC276" s="49">
        <f t="shared" si="179"/>
        <v>0</v>
      </c>
      <c r="AD276" s="49">
        <f t="shared" si="180"/>
        <v>0</v>
      </c>
      <c r="AE276" s="49">
        <f t="shared" si="181"/>
        <v>0</v>
      </c>
      <c r="AF276" s="49">
        <f t="shared" si="182"/>
        <v>0</v>
      </c>
      <c r="AG276" s="49">
        <f t="shared" si="183"/>
        <v>0</v>
      </c>
      <c r="AH276" s="49">
        <f t="shared" si="184"/>
        <v>0</v>
      </c>
      <c r="AI276" s="49">
        <f t="shared" si="185"/>
        <v>0</v>
      </c>
      <c r="AJ276" s="49">
        <f t="shared" si="186"/>
        <v>0</v>
      </c>
      <c r="AK276" s="49">
        <f t="shared" si="187"/>
        <v>0</v>
      </c>
      <c r="AL276" s="49">
        <f t="shared" si="188"/>
        <v>0</v>
      </c>
      <c r="AM276" s="49">
        <f t="shared" si="189"/>
        <v>0</v>
      </c>
      <c r="AN276" s="49">
        <f t="shared" si="190"/>
        <v>0</v>
      </c>
      <c r="AO276" s="49">
        <f t="shared" si="191"/>
        <v>0</v>
      </c>
      <c r="AP276" s="49">
        <f t="shared" si="192"/>
        <v>0</v>
      </c>
      <c r="AQ276" s="49">
        <f t="shared" si="193"/>
        <v>0</v>
      </c>
      <c r="AR276" s="49">
        <f t="shared" si="194"/>
        <v>0</v>
      </c>
      <c r="AS276" s="49">
        <f t="shared" si="195"/>
        <v>0</v>
      </c>
      <c r="AT276" s="49">
        <f t="shared" si="196"/>
        <v>0</v>
      </c>
      <c r="AU276" s="49">
        <f t="shared" si="197"/>
        <v>0</v>
      </c>
      <c r="AV276" s="49">
        <f t="shared" si="198"/>
        <v>0</v>
      </c>
      <c r="AW276" s="49">
        <f t="shared" si="199"/>
        <v>0</v>
      </c>
      <c r="AX276" s="49">
        <f t="shared" si="200"/>
        <v>0</v>
      </c>
      <c r="AY276" s="62">
        <f t="shared" si="201"/>
        <v>0</v>
      </c>
      <c r="AZ276" s="59"/>
      <c r="BA276" s="59"/>
      <c r="BB276" s="59"/>
    </row>
    <row r="277" spans="1:54" hidden="1">
      <c r="A277" s="57" t="str">
        <f ca="1">IF(Input!A51="","",Input!A51)</f>
        <v/>
      </c>
      <c r="B277" s="49">
        <f t="shared" si="202"/>
        <v>0</v>
      </c>
      <c r="C277" s="49">
        <f t="shared" si="203"/>
        <v>0</v>
      </c>
      <c r="D277" s="49">
        <f t="shared" si="204"/>
        <v>0</v>
      </c>
      <c r="E277" s="49">
        <f t="shared" si="155"/>
        <v>0</v>
      </c>
      <c r="F277" s="49">
        <f t="shared" si="156"/>
        <v>0</v>
      </c>
      <c r="G277" s="49">
        <f t="shared" si="157"/>
        <v>0</v>
      </c>
      <c r="H277" s="49">
        <f t="shared" si="158"/>
        <v>0</v>
      </c>
      <c r="I277" s="49">
        <f t="shared" si="159"/>
        <v>0</v>
      </c>
      <c r="J277" s="49">
        <f t="shared" si="160"/>
        <v>0</v>
      </c>
      <c r="K277" s="49">
        <f t="shared" si="161"/>
        <v>0</v>
      </c>
      <c r="L277" s="49">
        <f t="shared" si="162"/>
        <v>0</v>
      </c>
      <c r="M277" s="49">
        <f t="shared" si="163"/>
        <v>0</v>
      </c>
      <c r="N277" s="49">
        <f t="shared" si="164"/>
        <v>0</v>
      </c>
      <c r="O277" s="49">
        <f t="shared" si="165"/>
        <v>0</v>
      </c>
      <c r="P277" s="49">
        <f t="shared" si="166"/>
        <v>0</v>
      </c>
      <c r="Q277" s="49">
        <f t="shared" si="167"/>
        <v>0</v>
      </c>
      <c r="R277" s="49">
        <f t="shared" si="168"/>
        <v>0</v>
      </c>
      <c r="S277" s="49">
        <f t="shared" si="169"/>
        <v>0</v>
      </c>
      <c r="T277" s="49">
        <f t="shared" si="170"/>
        <v>0</v>
      </c>
      <c r="U277" s="49">
        <f t="shared" si="171"/>
        <v>0</v>
      </c>
      <c r="V277" s="49">
        <f t="shared" si="172"/>
        <v>0</v>
      </c>
      <c r="W277" s="49">
        <f t="shared" si="173"/>
        <v>0</v>
      </c>
      <c r="X277" s="49">
        <f t="shared" si="174"/>
        <v>0</v>
      </c>
      <c r="Y277" s="49">
        <f t="shared" si="175"/>
        <v>0</v>
      </c>
      <c r="Z277" s="49">
        <f t="shared" si="176"/>
        <v>0</v>
      </c>
      <c r="AA277" s="49">
        <f t="shared" si="177"/>
        <v>0</v>
      </c>
      <c r="AB277" s="49">
        <f t="shared" si="178"/>
        <v>0</v>
      </c>
      <c r="AC277" s="49">
        <f t="shared" si="179"/>
        <v>0</v>
      </c>
      <c r="AD277" s="49">
        <f t="shared" si="180"/>
        <v>0</v>
      </c>
      <c r="AE277" s="49">
        <f t="shared" si="181"/>
        <v>0</v>
      </c>
      <c r="AF277" s="49">
        <f t="shared" si="182"/>
        <v>0</v>
      </c>
      <c r="AG277" s="49">
        <f t="shared" si="183"/>
        <v>0</v>
      </c>
      <c r="AH277" s="49">
        <f t="shared" si="184"/>
        <v>0</v>
      </c>
      <c r="AI277" s="49">
        <f t="shared" si="185"/>
        <v>0</v>
      </c>
      <c r="AJ277" s="49">
        <f t="shared" si="186"/>
        <v>0</v>
      </c>
      <c r="AK277" s="49">
        <f t="shared" si="187"/>
        <v>0</v>
      </c>
      <c r="AL277" s="49">
        <f t="shared" si="188"/>
        <v>0</v>
      </c>
      <c r="AM277" s="49">
        <f t="shared" si="189"/>
        <v>0</v>
      </c>
      <c r="AN277" s="49">
        <f t="shared" si="190"/>
        <v>0</v>
      </c>
      <c r="AO277" s="49">
        <f t="shared" si="191"/>
        <v>0</v>
      </c>
      <c r="AP277" s="49">
        <f t="shared" si="192"/>
        <v>0</v>
      </c>
      <c r="AQ277" s="49">
        <f t="shared" si="193"/>
        <v>0</v>
      </c>
      <c r="AR277" s="49">
        <f t="shared" si="194"/>
        <v>0</v>
      </c>
      <c r="AS277" s="49">
        <f t="shared" si="195"/>
        <v>0</v>
      </c>
      <c r="AT277" s="49">
        <f t="shared" si="196"/>
        <v>0</v>
      </c>
      <c r="AU277" s="49">
        <f t="shared" si="197"/>
        <v>0</v>
      </c>
      <c r="AV277" s="49">
        <f t="shared" si="198"/>
        <v>0</v>
      </c>
      <c r="AW277" s="49">
        <f t="shared" si="199"/>
        <v>0</v>
      </c>
      <c r="AX277" s="49">
        <f t="shared" si="200"/>
        <v>0</v>
      </c>
      <c r="AY277" s="62">
        <f t="shared" si="201"/>
        <v>0</v>
      </c>
      <c r="AZ277" s="59"/>
      <c r="BA277" s="59"/>
      <c r="BB277" s="59"/>
    </row>
    <row r="278" spans="1:54" hidden="1">
      <c r="A278" s="57" t="str">
        <f ca="1">IF(Input!A52="","",Input!A52)</f>
        <v/>
      </c>
      <c r="B278" s="49">
        <f t="shared" si="202"/>
        <v>0</v>
      </c>
      <c r="C278" s="49">
        <f t="shared" si="203"/>
        <v>0</v>
      </c>
      <c r="D278" s="49">
        <f t="shared" si="204"/>
        <v>0</v>
      </c>
      <c r="E278" s="49">
        <f t="shared" si="155"/>
        <v>0</v>
      </c>
      <c r="F278" s="49">
        <f t="shared" si="156"/>
        <v>0</v>
      </c>
      <c r="G278" s="49">
        <f t="shared" si="157"/>
        <v>0</v>
      </c>
      <c r="H278" s="49">
        <f t="shared" si="158"/>
        <v>0</v>
      </c>
      <c r="I278" s="49">
        <f t="shared" si="159"/>
        <v>0</v>
      </c>
      <c r="J278" s="49">
        <f t="shared" si="160"/>
        <v>0</v>
      </c>
      <c r="K278" s="49">
        <f t="shared" si="161"/>
        <v>0</v>
      </c>
      <c r="L278" s="49">
        <f t="shared" si="162"/>
        <v>0</v>
      </c>
      <c r="M278" s="49">
        <f t="shared" si="163"/>
        <v>0</v>
      </c>
      <c r="N278" s="49">
        <f t="shared" si="164"/>
        <v>0</v>
      </c>
      <c r="O278" s="49">
        <f t="shared" si="165"/>
        <v>0</v>
      </c>
      <c r="P278" s="49">
        <f t="shared" si="166"/>
        <v>0</v>
      </c>
      <c r="Q278" s="49">
        <f t="shared" si="167"/>
        <v>0</v>
      </c>
      <c r="R278" s="49">
        <f t="shared" si="168"/>
        <v>0</v>
      </c>
      <c r="S278" s="49">
        <f t="shared" si="169"/>
        <v>0</v>
      </c>
      <c r="T278" s="49">
        <f t="shared" si="170"/>
        <v>0</v>
      </c>
      <c r="U278" s="49">
        <f t="shared" si="171"/>
        <v>0</v>
      </c>
      <c r="V278" s="49">
        <f t="shared" si="172"/>
        <v>0</v>
      </c>
      <c r="W278" s="49">
        <f t="shared" si="173"/>
        <v>0</v>
      </c>
      <c r="X278" s="49">
        <f t="shared" si="174"/>
        <v>0</v>
      </c>
      <c r="Y278" s="49">
        <f t="shared" si="175"/>
        <v>0</v>
      </c>
      <c r="Z278" s="49">
        <f t="shared" si="176"/>
        <v>0</v>
      </c>
      <c r="AA278" s="49">
        <f t="shared" si="177"/>
        <v>0</v>
      </c>
      <c r="AB278" s="49">
        <f t="shared" si="178"/>
        <v>0</v>
      </c>
      <c r="AC278" s="49">
        <f t="shared" si="179"/>
        <v>0</v>
      </c>
      <c r="AD278" s="49">
        <f t="shared" si="180"/>
        <v>0</v>
      </c>
      <c r="AE278" s="49">
        <f t="shared" si="181"/>
        <v>0</v>
      </c>
      <c r="AF278" s="49">
        <f t="shared" si="182"/>
        <v>0</v>
      </c>
      <c r="AG278" s="49">
        <f t="shared" si="183"/>
        <v>0</v>
      </c>
      <c r="AH278" s="49">
        <f t="shared" si="184"/>
        <v>0</v>
      </c>
      <c r="AI278" s="49">
        <f t="shared" si="185"/>
        <v>0</v>
      </c>
      <c r="AJ278" s="49">
        <f t="shared" si="186"/>
        <v>0</v>
      </c>
      <c r="AK278" s="49">
        <f t="shared" si="187"/>
        <v>0</v>
      </c>
      <c r="AL278" s="49">
        <f t="shared" si="188"/>
        <v>0</v>
      </c>
      <c r="AM278" s="49">
        <f t="shared" si="189"/>
        <v>0</v>
      </c>
      <c r="AN278" s="49">
        <f t="shared" si="190"/>
        <v>0</v>
      </c>
      <c r="AO278" s="49">
        <f t="shared" si="191"/>
        <v>0</v>
      </c>
      <c r="AP278" s="49">
        <f t="shared" si="192"/>
        <v>0</v>
      </c>
      <c r="AQ278" s="49">
        <f t="shared" si="193"/>
        <v>0</v>
      </c>
      <c r="AR278" s="49">
        <f t="shared" si="194"/>
        <v>0</v>
      </c>
      <c r="AS278" s="49">
        <f t="shared" si="195"/>
        <v>0</v>
      </c>
      <c r="AT278" s="49">
        <f t="shared" si="196"/>
        <v>0</v>
      </c>
      <c r="AU278" s="49">
        <f t="shared" si="197"/>
        <v>0</v>
      </c>
      <c r="AV278" s="49">
        <f t="shared" si="198"/>
        <v>0</v>
      </c>
      <c r="AW278" s="49">
        <f t="shared" si="199"/>
        <v>0</v>
      </c>
      <c r="AX278" s="49">
        <f t="shared" si="200"/>
        <v>0</v>
      </c>
      <c r="AY278" s="62">
        <f t="shared" si="201"/>
        <v>0</v>
      </c>
      <c r="AZ278" s="59"/>
      <c r="BA278" s="59"/>
      <c r="BB278" s="59"/>
    </row>
    <row r="279" spans="1:54" hidden="1">
      <c r="A279" s="57" t="str">
        <f ca="1">IF(Input!A53="","",Input!A53)</f>
        <v/>
      </c>
      <c r="B279" s="49">
        <f t="shared" si="202"/>
        <v>0</v>
      </c>
      <c r="C279" s="49">
        <f t="shared" si="203"/>
        <v>0</v>
      </c>
      <c r="D279" s="49">
        <f t="shared" si="204"/>
        <v>0</v>
      </c>
      <c r="E279" s="49">
        <f t="shared" si="155"/>
        <v>0</v>
      </c>
      <c r="F279" s="49">
        <f t="shared" si="156"/>
        <v>0</v>
      </c>
      <c r="G279" s="49">
        <f t="shared" si="157"/>
        <v>0</v>
      </c>
      <c r="H279" s="49">
        <f t="shared" si="158"/>
        <v>0</v>
      </c>
      <c r="I279" s="49">
        <f t="shared" si="159"/>
        <v>0</v>
      </c>
      <c r="J279" s="49">
        <f t="shared" si="160"/>
        <v>0</v>
      </c>
      <c r="K279" s="49">
        <f t="shared" si="161"/>
        <v>0</v>
      </c>
      <c r="L279" s="49">
        <f t="shared" si="162"/>
        <v>0</v>
      </c>
      <c r="M279" s="49">
        <f t="shared" si="163"/>
        <v>0</v>
      </c>
      <c r="N279" s="49">
        <f t="shared" si="164"/>
        <v>0</v>
      </c>
      <c r="O279" s="49">
        <f t="shared" si="165"/>
        <v>0</v>
      </c>
      <c r="P279" s="49">
        <f t="shared" si="166"/>
        <v>0</v>
      </c>
      <c r="Q279" s="49">
        <f t="shared" si="167"/>
        <v>0</v>
      </c>
      <c r="R279" s="49">
        <f t="shared" si="168"/>
        <v>0</v>
      </c>
      <c r="S279" s="49">
        <f t="shared" si="169"/>
        <v>0</v>
      </c>
      <c r="T279" s="49">
        <f t="shared" si="170"/>
        <v>0</v>
      </c>
      <c r="U279" s="49">
        <f t="shared" si="171"/>
        <v>0</v>
      </c>
      <c r="V279" s="49">
        <f t="shared" si="172"/>
        <v>0</v>
      </c>
      <c r="W279" s="49">
        <f t="shared" si="173"/>
        <v>0</v>
      </c>
      <c r="X279" s="49">
        <f t="shared" si="174"/>
        <v>0</v>
      </c>
      <c r="Y279" s="49">
        <f t="shared" si="175"/>
        <v>0</v>
      </c>
      <c r="Z279" s="49">
        <f t="shared" si="176"/>
        <v>0</v>
      </c>
      <c r="AA279" s="49">
        <f t="shared" si="177"/>
        <v>0</v>
      </c>
      <c r="AB279" s="49">
        <f t="shared" si="178"/>
        <v>0</v>
      </c>
      <c r="AC279" s="49">
        <f t="shared" si="179"/>
        <v>0</v>
      </c>
      <c r="AD279" s="49">
        <f t="shared" si="180"/>
        <v>0</v>
      </c>
      <c r="AE279" s="49">
        <f t="shared" si="181"/>
        <v>0</v>
      </c>
      <c r="AF279" s="49">
        <f t="shared" si="182"/>
        <v>0</v>
      </c>
      <c r="AG279" s="49">
        <f t="shared" si="183"/>
        <v>0</v>
      </c>
      <c r="AH279" s="49">
        <f t="shared" si="184"/>
        <v>0</v>
      </c>
      <c r="AI279" s="49">
        <f t="shared" si="185"/>
        <v>0</v>
      </c>
      <c r="AJ279" s="49">
        <f t="shared" si="186"/>
        <v>0</v>
      </c>
      <c r="AK279" s="49">
        <f t="shared" si="187"/>
        <v>0</v>
      </c>
      <c r="AL279" s="49">
        <f t="shared" si="188"/>
        <v>0</v>
      </c>
      <c r="AM279" s="49">
        <f t="shared" si="189"/>
        <v>0</v>
      </c>
      <c r="AN279" s="49">
        <f t="shared" si="190"/>
        <v>0</v>
      </c>
      <c r="AO279" s="49">
        <f t="shared" si="191"/>
        <v>0</v>
      </c>
      <c r="AP279" s="49">
        <f t="shared" si="192"/>
        <v>0</v>
      </c>
      <c r="AQ279" s="49">
        <f t="shared" si="193"/>
        <v>0</v>
      </c>
      <c r="AR279" s="49">
        <f t="shared" si="194"/>
        <v>0</v>
      </c>
      <c r="AS279" s="49">
        <f t="shared" si="195"/>
        <v>0</v>
      </c>
      <c r="AT279" s="49">
        <f t="shared" si="196"/>
        <v>0</v>
      </c>
      <c r="AU279" s="49">
        <f t="shared" si="197"/>
        <v>0</v>
      </c>
      <c r="AV279" s="49">
        <f t="shared" si="198"/>
        <v>0</v>
      </c>
      <c r="AW279" s="49">
        <f t="shared" si="199"/>
        <v>0</v>
      </c>
      <c r="AX279" s="49">
        <f t="shared" si="200"/>
        <v>0</v>
      </c>
      <c r="AY279" s="62">
        <f t="shared" si="201"/>
        <v>0</v>
      </c>
      <c r="AZ279" s="59"/>
      <c r="BA279" s="59"/>
      <c r="BB279" s="59"/>
    </row>
    <row r="280" spans="1:54" hidden="1">
      <c r="A280" s="57" t="str">
        <f ca="1">IF(Input!A54="","",Input!A54)</f>
        <v/>
      </c>
      <c r="B280" s="49">
        <f t="shared" si="202"/>
        <v>0</v>
      </c>
      <c r="C280" s="49">
        <f t="shared" si="203"/>
        <v>0</v>
      </c>
      <c r="D280" s="49">
        <f t="shared" si="204"/>
        <v>0</v>
      </c>
      <c r="E280" s="49">
        <f t="shared" si="155"/>
        <v>0</v>
      </c>
      <c r="F280" s="49">
        <f t="shared" si="156"/>
        <v>0</v>
      </c>
      <c r="G280" s="49">
        <f t="shared" si="157"/>
        <v>0</v>
      </c>
      <c r="H280" s="49">
        <f t="shared" si="158"/>
        <v>0</v>
      </c>
      <c r="I280" s="49">
        <f t="shared" si="159"/>
        <v>0</v>
      </c>
      <c r="J280" s="49">
        <f t="shared" si="160"/>
        <v>0</v>
      </c>
      <c r="K280" s="49">
        <f t="shared" si="161"/>
        <v>0</v>
      </c>
      <c r="L280" s="49">
        <f t="shared" si="162"/>
        <v>0</v>
      </c>
      <c r="M280" s="49">
        <f t="shared" si="163"/>
        <v>0</v>
      </c>
      <c r="N280" s="49">
        <f t="shared" si="164"/>
        <v>0</v>
      </c>
      <c r="O280" s="49">
        <f t="shared" si="165"/>
        <v>0</v>
      </c>
      <c r="P280" s="49">
        <f t="shared" si="166"/>
        <v>0</v>
      </c>
      <c r="Q280" s="49">
        <f t="shared" si="167"/>
        <v>0</v>
      </c>
      <c r="R280" s="49">
        <f t="shared" si="168"/>
        <v>0</v>
      </c>
      <c r="S280" s="49">
        <f t="shared" si="169"/>
        <v>0</v>
      </c>
      <c r="T280" s="49">
        <f t="shared" si="170"/>
        <v>0</v>
      </c>
      <c r="U280" s="49">
        <f t="shared" si="171"/>
        <v>0</v>
      </c>
      <c r="V280" s="49">
        <f t="shared" si="172"/>
        <v>0</v>
      </c>
      <c r="W280" s="49">
        <f t="shared" si="173"/>
        <v>0</v>
      </c>
      <c r="X280" s="49">
        <f t="shared" si="174"/>
        <v>0</v>
      </c>
      <c r="Y280" s="49">
        <f t="shared" si="175"/>
        <v>0</v>
      </c>
      <c r="Z280" s="49">
        <f t="shared" si="176"/>
        <v>0</v>
      </c>
      <c r="AA280" s="49">
        <f t="shared" si="177"/>
        <v>0</v>
      </c>
      <c r="AB280" s="49">
        <f t="shared" si="178"/>
        <v>0</v>
      </c>
      <c r="AC280" s="49">
        <f t="shared" si="179"/>
        <v>0</v>
      </c>
      <c r="AD280" s="49">
        <f t="shared" si="180"/>
        <v>0</v>
      </c>
      <c r="AE280" s="49">
        <f t="shared" si="181"/>
        <v>0</v>
      </c>
      <c r="AF280" s="49">
        <f t="shared" si="182"/>
        <v>0</v>
      </c>
      <c r="AG280" s="49">
        <f t="shared" si="183"/>
        <v>0</v>
      </c>
      <c r="AH280" s="49">
        <f t="shared" si="184"/>
        <v>0</v>
      </c>
      <c r="AI280" s="49">
        <f t="shared" si="185"/>
        <v>0</v>
      </c>
      <c r="AJ280" s="49">
        <f t="shared" si="186"/>
        <v>0</v>
      </c>
      <c r="AK280" s="49">
        <f t="shared" si="187"/>
        <v>0</v>
      </c>
      <c r="AL280" s="49">
        <f t="shared" si="188"/>
        <v>0</v>
      </c>
      <c r="AM280" s="49">
        <f t="shared" si="189"/>
        <v>0</v>
      </c>
      <c r="AN280" s="49">
        <f t="shared" si="190"/>
        <v>0</v>
      </c>
      <c r="AO280" s="49">
        <f t="shared" si="191"/>
        <v>0</v>
      </c>
      <c r="AP280" s="49">
        <f t="shared" si="192"/>
        <v>0</v>
      </c>
      <c r="AQ280" s="49">
        <f t="shared" si="193"/>
        <v>0</v>
      </c>
      <c r="AR280" s="49">
        <f t="shared" si="194"/>
        <v>0</v>
      </c>
      <c r="AS280" s="49">
        <f t="shared" si="195"/>
        <v>0</v>
      </c>
      <c r="AT280" s="49">
        <f t="shared" si="196"/>
        <v>0</v>
      </c>
      <c r="AU280" s="49">
        <f t="shared" si="197"/>
        <v>0</v>
      </c>
      <c r="AV280" s="49">
        <f t="shared" si="198"/>
        <v>0</v>
      </c>
      <c r="AW280" s="49">
        <f t="shared" si="199"/>
        <v>0</v>
      </c>
      <c r="AX280" s="49">
        <f t="shared" si="200"/>
        <v>0</v>
      </c>
      <c r="AY280" s="62">
        <f t="shared" si="201"/>
        <v>0</v>
      </c>
      <c r="AZ280" s="59"/>
      <c r="BA280" s="59"/>
      <c r="BB280" s="59"/>
    </row>
    <row r="281" spans="1:54" hidden="1">
      <c r="A281" s="57" t="str">
        <f ca="1">IF(Input!A55="","",Input!A55)</f>
        <v/>
      </c>
      <c r="B281" s="49">
        <f t="shared" si="202"/>
        <v>0</v>
      </c>
      <c r="C281" s="49">
        <f t="shared" si="203"/>
        <v>0</v>
      </c>
      <c r="D281" s="49">
        <f t="shared" si="204"/>
        <v>0</v>
      </c>
      <c r="E281" s="49">
        <f t="shared" si="155"/>
        <v>0</v>
      </c>
      <c r="F281" s="49">
        <f t="shared" si="156"/>
        <v>0</v>
      </c>
      <c r="G281" s="49">
        <f t="shared" si="157"/>
        <v>0</v>
      </c>
      <c r="H281" s="49">
        <f t="shared" si="158"/>
        <v>0</v>
      </c>
      <c r="I281" s="49">
        <f t="shared" si="159"/>
        <v>0</v>
      </c>
      <c r="J281" s="49">
        <f t="shared" si="160"/>
        <v>0</v>
      </c>
      <c r="K281" s="49">
        <f t="shared" si="161"/>
        <v>0</v>
      </c>
      <c r="L281" s="49">
        <f t="shared" si="162"/>
        <v>0</v>
      </c>
      <c r="M281" s="49">
        <f t="shared" si="163"/>
        <v>0</v>
      </c>
      <c r="N281" s="49">
        <f t="shared" si="164"/>
        <v>0</v>
      </c>
      <c r="O281" s="49">
        <f t="shared" si="165"/>
        <v>0</v>
      </c>
      <c r="P281" s="49">
        <f t="shared" si="166"/>
        <v>0</v>
      </c>
      <c r="Q281" s="49">
        <f t="shared" si="167"/>
        <v>0</v>
      </c>
      <c r="R281" s="49">
        <f t="shared" si="168"/>
        <v>0</v>
      </c>
      <c r="S281" s="49">
        <f t="shared" si="169"/>
        <v>0</v>
      </c>
      <c r="T281" s="49">
        <f t="shared" si="170"/>
        <v>0</v>
      </c>
      <c r="U281" s="49">
        <f t="shared" si="171"/>
        <v>0</v>
      </c>
      <c r="V281" s="49">
        <f t="shared" si="172"/>
        <v>0</v>
      </c>
      <c r="W281" s="49">
        <f t="shared" si="173"/>
        <v>0</v>
      </c>
      <c r="X281" s="49">
        <f t="shared" si="174"/>
        <v>0</v>
      </c>
      <c r="Y281" s="49">
        <f t="shared" si="175"/>
        <v>0</v>
      </c>
      <c r="Z281" s="49">
        <f t="shared" si="176"/>
        <v>0</v>
      </c>
      <c r="AA281" s="49">
        <f t="shared" si="177"/>
        <v>0</v>
      </c>
      <c r="AB281" s="49">
        <f t="shared" si="178"/>
        <v>0</v>
      </c>
      <c r="AC281" s="49">
        <f t="shared" si="179"/>
        <v>0</v>
      </c>
      <c r="AD281" s="49">
        <f t="shared" si="180"/>
        <v>0</v>
      </c>
      <c r="AE281" s="49">
        <f t="shared" si="181"/>
        <v>0</v>
      </c>
      <c r="AF281" s="49">
        <f t="shared" si="182"/>
        <v>0</v>
      </c>
      <c r="AG281" s="49">
        <f t="shared" si="183"/>
        <v>0</v>
      </c>
      <c r="AH281" s="49">
        <f t="shared" si="184"/>
        <v>0</v>
      </c>
      <c r="AI281" s="49">
        <f t="shared" si="185"/>
        <v>0</v>
      </c>
      <c r="AJ281" s="49">
        <f t="shared" si="186"/>
        <v>0</v>
      </c>
      <c r="AK281" s="49">
        <f t="shared" si="187"/>
        <v>0</v>
      </c>
      <c r="AL281" s="49">
        <f t="shared" si="188"/>
        <v>0</v>
      </c>
      <c r="AM281" s="49">
        <f t="shared" si="189"/>
        <v>0</v>
      </c>
      <c r="AN281" s="49">
        <f t="shared" si="190"/>
        <v>0</v>
      </c>
      <c r="AO281" s="49">
        <f t="shared" si="191"/>
        <v>0</v>
      </c>
      <c r="AP281" s="49">
        <f t="shared" si="192"/>
        <v>0</v>
      </c>
      <c r="AQ281" s="49">
        <f t="shared" si="193"/>
        <v>0</v>
      </c>
      <c r="AR281" s="49">
        <f t="shared" si="194"/>
        <v>0</v>
      </c>
      <c r="AS281" s="49">
        <f t="shared" si="195"/>
        <v>0</v>
      </c>
      <c r="AT281" s="49">
        <f t="shared" si="196"/>
        <v>0</v>
      </c>
      <c r="AU281" s="49">
        <f t="shared" si="197"/>
        <v>0</v>
      </c>
      <c r="AV281" s="49">
        <f t="shared" si="198"/>
        <v>0</v>
      </c>
      <c r="AW281" s="49">
        <f t="shared" si="199"/>
        <v>0</v>
      </c>
      <c r="AX281" s="49">
        <f t="shared" si="200"/>
        <v>0</v>
      </c>
      <c r="AY281" s="62">
        <f t="shared" si="201"/>
        <v>0</v>
      </c>
      <c r="AZ281" s="59"/>
      <c r="BA281" s="59"/>
      <c r="BB281" s="59"/>
    </row>
    <row r="282" spans="1:54" hidden="1">
      <c r="A282" s="57" t="str">
        <f ca="1">IF(Input!A56="","",Input!A56)</f>
        <v/>
      </c>
      <c r="B282" s="49">
        <f t="shared" si="202"/>
        <v>0</v>
      </c>
      <c r="C282" s="49">
        <f t="shared" si="203"/>
        <v>0</v>
      </c>
      <c r="D282" s="49">
        <f t="shared" si="204"/>
        <v>0</v>
      </c>
      <c r="E282" s="49">
        <f t="shared" si="155"/>
        <v>0</v>
      </c>
      <c r="F282" s="49">
        <f t="shared" si="156"/>
        <v>0</v>
      </c>
      <c r="G282" s="49">
        <f t="shared" si="157"/>
        <v>0</v>
      </c>
      <c r="H282" s="49">
        <f t="shared" si="158"/>
        <v>0</v>
      </c>
      <c r="I282" s="49">
        <f t="shared" si="159"/>
        <v>0</v>
      </c>
      <c r="J282" s="49">
        <f t="shared" si="160"/>
        <v>0</v>
      </c>
      <c r="K282" s="49">
        <f t="shared" si="161"/>
        <v>0</v>
      </c>
      <c r="L282" s="49">
        <f t="shared" si="162"/>
        <v>0</v>
      </c>
      <c r="M282" s="49">
        <f t="shared" si="163"/>
        <v>0</v>
      </c>
      <c r="N282" s="49">
        <f t="shared" si="164"/>
        <v>0</v>
      </c>
      <c r="O282" s="49">
        <f t="shared" si="165"/>
        <v>0</v>
      </c>
      <c r="P282" s="49">
        <f t="shared" si="166"/>
        <v>0</v>
      </c>
      <c r="Q282" s="49">
        <f t="shared" si="167"/>
        <v>0</v>
      </c>
      <c r="R282" s="49">
        <f t="shared" si="168"/>
        <v>0</v>
      </c>
      <c r="S282" s="49">
        <f t="shared" si="169"/>
        <v>0</v>
      </c>
      <c r="T282" s="49">
        <f t="shared" si="170"/>
        <v>0</v>
      </c>
      <c r="U282" s="49">
        <f t="shared" si="171"/>
        <v>0</v>
      </c>
      <c r="V282" s="49">
        <f t="shared" si="172"/>
        <v>0</v>
      </c>
      <c r="W282" s="49">
        <f t="shared" si="173"/>
        <v>0</v>
      </c>
      <c r="X282" s="49">
        <f t="shared" si="174"/>
        <v>0</v>
      </c>
      <c r="Y282" s="49">
        <f t="shared" si="175"/>
        <v>0</v>
      </c>
      <c r="Z282" s="49">
        <f t="shared" si="176"/>
        <v>0</v>
      </c>
      <c r="AA282" s="49">
        <f t="shared" si="177"/>
        <v>0</v>
      </c>
      <c r="AB282" s="49">
        <f t="shared" si="178"/>
        <v>0</v>
      </c>
      <c r="AC282" s="49">
        <f t="shared" si="179"/>
        <v>0</v>
      </c>
      <c r="AD282" s="49">
        <f t="shared" si="180"/>
        <v>0</v>
      </c>
      <c r="AE282" s="49">
        <f t="shared" si="181"/>
        <v>0</v>
      </c>
      <c r="AF282" s="49">
        <f t="shared" si="182"/>
        <v>0</v>
      </c>
      <c r="AG282" s="49">
        <f t="shared" si="183"/>
        <v>0</v>
      </c>
      <c r="AH282" s="49">
        <f t="shared" si="184"/>
        <v>0</v>
      </c>
      <c r="AI282" s="49">
        <f t="shared" si="185"/>
        <v>0</v>
      </c>
      <c r="AJ282" s="49">
        <f t="shared" si="186"/>
        <v>0</v>
      </c>
      <c r="AK282" s="49">
        <f t="shared" si="187"/>
        <v>0</v>
      </c>
      <c r="AL282" s="49">
        <f t="shared" si="188"/>
        <v>0</v>
      </c>
      <c r="AM282" s="49">
        <f t="shared" si="189"/>
        <v>0</v>
      </c>
      <c r="AN282" s="49">
        <f t="shared" si="190"/>
        <v>0</v>
      </c>
      <c r="AO282" s="49">
        <f t="shared" si="191"/>
        <v>0</v>
      </c>
      <c r="AP282" s="49">
        <f t="shared" si="192"/>
        <v>0</v>
      </c>
      <c r="AQ282" s="49">
        <f t="shared" si="193"/>
        <v>0</v>
      </c>
      <c r="AR282" s="49">
        <f t="shared" si="194"/>
        <v>0</v>
      </c>
      <c r="AS282" s="49">
        <f t="shared" si="195"/>
        <v>0</v>
      </c>
      <c r="AT282" s="49">
        <f t="shared" si="196"/>
        <v>0</v>
      </c>
      <c r="AU282" s="49">
        <f t="shared" si="197"/>
        <v>0</v>
      </c>
      <c r="AV282" s="49">
        <f t="shared" si="198"/>
        <v>0</v>
      </c>
      <c r="AW282" s="49">
        <f t="shared" si="199"/>
        <v>0</v>
      </c>
      <c r="AX282" s="49">
        <f t="shared" si="200"/>
        <v>0</v>
      </c>
      <c r="AY282" s="62">
        <f t="shared" si="201"/>
        <v>0</v>
      </c>
      <c r="AZ282" s="59"/>
      <c r="BA282" s="59"/>
      <c r="BB282" s="59"/>
    </row>
    <row r="283" spans="1:54" hidden="1">
      <c r="A283" s="57" t="str">
        <f ca="1">IF(Input!A57="","",Input!A57)</f>
        <v/>
      </c>
      <c r="B283" s="49">
        <f t="shared" si="202"/>
        <v>0</v>
      </c>
      <c r="C283" s="49">
        <f t="shared" si="203"/>
        <v>0</v>
      </c>
      <c r="D283" s="49">
        <f t="shared" si="204"/>
        <v>0</v>
      </c>
      <c r="E283" s="49">
        <f t="shared" si="155"/>
        <v>0</v>
      </c>
      <c r="F283" s="49">
        <f t="shared" si="156"/>
        <v>0</v>
      </c>
      <c r="G283" s="49">
        <f t="shared" si="157"/>
        <v>0</v>
      </c>
      <c r="H283" s="49">
        <f t="shared" si="158"/>
        <v>0</v>
      </c>
      <c r="I283" s="49">
        <f t="shared" si="159"/>
        <v>0</v>
      </c>
      <c r="J283" s="49">
        <f t="shared" si="160"/>
        <v>0</v>
      </c>
      <c r="K283" s="49">
        <f t="shared" si="161"/>
        <v>0</v>
      </c>
      <c r="L283" s="49">
        <f t="shared" si="162"/>
        <v>0</v>
      </c>
      <c r="M283" s="49">
        <f t="shared" si="163"/>
        <v>0</v>
      </c>
      <c r="N283" s="49">
        <f t="shared" si="164"/>
        <v>0</v>
      </c>
      <c r="O283" s="49">
        <f t="shared" si="165"/>
        <v>0</v>
      </c>
      <c r="P283" s="49">
        <f t="shared" si="166"/>
        <v>0</v>
      </c>
      <c r="Q283" s="49">
        <f t="shared" si="167"/>
        <v>0</v>
      </c>
      <c r="R283" s="49">
        <f t="shared" si="168"/>
        <v>0</v>
      </c>
      <c r="S283" s="49">
        <f t="shared" si="169"/>
        <v>0</v>
      </c>
      <c r="T283" s="49">
        <f t="shared" si="170"/>
        <v>0</v>
      </c>
      <c r="U283" s="49">
        <f t="shared" si="171"/>
        <v>0</v>
      </c>
      <c r="V283" s="49">
        <f t="shared" si="172"/>
        <v>0</v>
      </c>
      <c r="W283" s="49">
        <f t="shared" si="173"/>
        <v>0</v>
      </c>
      <c r="X283" s="49">
        <f t="shared" si="174"/>
        <v>0</v>
      </c>
      <c r="Y283" s="49">
        <f t="shared" si="175"/>
        <v>0</v>
      </c>
      <c r="Z283" s="49">
        <f t="shared" si="176"/>
        <v>0</v>
      </c>
      <c r="AA283" s="49">
        <f t="shared" si="177"/>
        <v>0</v>
      </c>
      <c r="AB283" s="49">
        <f t="shared" si="178"/>
        <v>0</v>
      </c>
      <c r="AC283" s="49">
        <f t="shared" si="179"/>
        <v>0</v>
      </c>
      <c r="AD283" s="49">
        <f t="shared" si="180"/>
        <v>0</v>
      </c>
      <c r="AE283" s="49">
        <f t="shared" si="181"/>
        <v>0</v>
      </c>
      <c r="AF283" s="49">
        <f t="shared" si="182"/>
        <v>0</v>
      </c>
      <c r="AG283" s="49">
        <f t="shared" si="183"/>
        <v>0</v>
      </c>
      <c r="AH283" s="49">
        <f t="shared" si="184"/>
        <v>0</v>
      </c>
      <c r="AI283" s="49">
        <f t="shared" si="185"/>
        <v>0</v>
      </c>
      <c r="AJ283" s="49">
        <f t="shared" si="186"/>
        <v>0</v>
      </c>
      <c r="AK283" s="49">
        <f t="shared" si="187"/>
        <v>0</v>
      </c>
      <c r="AL283" s="49">
        <f t="shared" si="188"/>
        <v>0</v>
      </c>
      <c r="AM283" s="49">
        <f t="shared" si="189"/>
        <v>0</v>
      </c>
      <c r="AN283" s="49">
        <f t="shared" si="190"/>
        <v>0</v>
      </c>
      <c r="AO283" s="49">
        <f t="shared" si="191"/>
        <v>0</v>
      </c>
      <c r="AP283" s="49">
        <f t="shared" si="192"/>
        <v>0</v>
      </c>
      <c r="AQ283" s="49">
        <f t="shared" si="193"/>
        <v>0</v>
      </c>
      <c r="AR283" s="49">
        <f t="shared" si="194"/>
        <v>0</v>
      </c>
      <c r="AS283" s="49">
        <f t="shared" si="195"/>
        <v>0</v>
      </c>
      <c r="AT283" s="49">
        <f t="shared" si="196"/>
        <v>0</v>
      </c>
      <c r="AU283" s="49">
        <f t="shared" si="197"/>
        <v>0</v>
      </c>
      <c r="AV283" s="49">
        <f t="shared" si="198"/>
        <v>0</v>
      </c>
      <c r="AW283" s="49">
        <f t="shared" si="199"/>
        <v>0</v>
      </c>
      <c r="AX283" s="49">
        <f t="shared" si="200"/>
        <v>0</v>
      </c>
      <c r="AY283" s="62">
        <f t="shared" si="201"/>
        <v>0</v>
      </c>
      <c r="AZ283" s="59"/>
      <c r="BA283" s="59"/>
      <c r="BB283" s="59"/>
    </row>
    <row r="284" spans="1:54" hidden="1">
      <c r="A284" s="57" t="str">
        <f ca="1">IF(Input!A58="","",Input!A58)</f>
        <v/>
      </c>
      <c r="B284" s="49">
        <f t="shared" si="202"/>
        <v>0</v>
      </c>
      <c r="C284" s="49">
        <f t="shared" si="203"/>
        <v>0</v>
      </c>
      <c r="D284" s="49">
        <f t="shared" si="204"/>
        <v>0</v>
      </c>
      <c r="E284" s="49">
        <f t="shared" si="155"/>
        <v>0</v>
      </c>
      <c r="F284" s="49">
        <f t="shared" si="156"/>
        <v>0</v>
      </c>
      <c r="G284" s="49">
        <f t="shared" si="157"/>
        <v>0</v>
      </c>
      <c r="H284" s="49">
        <f t="shared" si="158"/>
        <v>0</v>
      </c>
      <c r="I284" s="49">
        <f t="shared" si="159"/>
        <v>0</v>
      </c>
      <c r="J284" s="49">
        <f t="shared" si="160"/>
        <v>0</v>
      </c>
      <c r="K284" s="49">
        <f t="shared" si="161"/>
        <v>0</v>
      </c>
      <c r="L284" s="49">
        <f t="shared" si="162"/>
        <v>0</v>
      </c>
      <c r="M284" s="49">
        <f t="shared" si="163"/>
        <v>0</v>
      </c>
      <c r="N284" s="49">
        <f t="shared" si="164"/>
        <v>0</v>
      </c>
      <c r="O284" s="49">
        <f t="shared" si="165"/>
        <v>0</v>
      </c>
      <c r="P284" s="49">
        <f t="shared" si="166"/>
        <v>0</v>
      </c>
      <c r="Q284" s="49">
        <f t="shared" si="167"/>
        <v>0</v>
      </c>
      <c r="R284" s="49">
        <f t="shared" si="168"/>
        <v>0</v>
      </c>
      <c r="S284" s="49">
        <f t="shared" si="169"/>
        <v>0</v>
      </c>
      <c r="T284" s="49">
        <f t="shared" si="170"/>
        <v>0</v>
      </c>
      <c r="U284" s="49">
        <f t="shared" si="171"/>
        <v>0</v>
      </c>
      <c r="V284" s="49">
        <f t="shared" si="172"/>
        <v>0</v>
      </c>
      <c r="W284" s="49">
        <f t="shared" si="173"/>
        <v>0</v>
      </c>
      <c r="X284" s="49">
        <f t="shared" si="174"/>
        <v>0</v>
      </c>
      <c r="Y284" s="49">
        <f t="shared" si="175"/>
        <v>0</v>
      </c>
      <c r="Z284" s="49">
        <f t="shared" si="176"/>
        <v>0</v>
      </c>
      <c r="AA284" s="49">
        <f t="shared" si="177"/>
        <v>0</v>
      </c>
      <c r="AB284" s="49">
        <f t="shared" si="178"/>
        <v>0</v>
      </c>
      <c r="AC284" s="49">
        <f t="shared" si="179"/>
        <v>0</v>
      </c>
      <c r="AD284" s="49">
        <f t="shared" si="180"/>
        <v>0</v>
      </c>
      <c r="AE284" s="49">
        <f t="shared" si="181"/>
        <v>0</v>
      </c>
      <c r="AF284" s="49">
        <f t="shared" si="182"/>
        <v>0</v>
      </c>
      <c r="AG284" s="49">
        <f t="shared" si="183"/>
        <v>0</v>
      </c>
      <c r="AH284" s="49">
        <f t="shared" si="184"/>
        <v>0</v>
      </c>
      <c r="AI284" s="49">
        <f t="shared" si="185"/>
        <v>0</v>
      </c>
      <c r="AJ284" s="49">
        <f t="shared" si="186"/>
        <v>0</v>
      </c>
      <c r="AK284" s="49">
        <f t="shared" si="187"/>
        <v>0</v>
      </c>
      <c r="AL284" s="49">
        <f t="shared" si="188"/>
        <v>0</v>
      </c>
      <c r="AM284" s="49">
        <f t="shared" si="189"/>
        <v>0</v>
      </c>
      <c r="AN284" s="49">
        <f t="shared" si="190"/>
        <v>0</v>
      </c>
      <c r="AO284" s="49">
        <f t="shared" si="191"/>
        <v>0</v>
      </c>
      <c r="AP284" s="49">
        <f t="shared" si="192"/>
        <v>0</v>
      </c>
      <c r="AQ284" s="49">
        <f t="shared" si="193"/>
        <v>0</v>
      </c>
      <c r="AR284" s="49">
        <f t="shared" si="194"/>
        <v>0</v>
      </c>
      <c r="AS284" s="49">
        <f t="shared" si="195"/>
        <v>0</v>
      </c>
      <c r="AT284" s="49">
        <f t="shared" si="196"/>
        <v>0</v>
      </c>
      <c r="AU284" s="49">
        <f t="shared" si="197"/>
        <v>0</v>
      </c>
      <c r="AV284" s="49">
        <f t="shared" si="198"/>
        <v>0</v>
      </c>
      <c r="AW284" s="49">
        <f t="shared" si="199"/>
        <v>0</v>
      </c>
      <c r="AX284" s="49">
        <f t="shared" si="200"/>
        <v>0</v>
      </c>
      <c r="AY284" s="62">
        <f t="shared" si="201"/>
        <v>0</v>
      </c>
      <c r="AZ284" s="59"/>
      <c r="BA284" s="59"/>
      <c r="BB284" s="59"/>
    </row>
    <row r="285" spans="1:54" hidden="1">
      <c r="A285" s="57" t="str">
        <f ca="1">IF(Input!A59="","",Input!A59)</f>
        <v/>
      </c>
      <c r="B285" s="49">
        <f t="shared" si="202"/>
        <v>0</v>
      </c>
      <c r="C285" s="49">
        <f t="shared" si="203"/>
        <v>0</v>
      </c>
      <c r="D285" s="49">
        <f t="shared" si="204"/>
        <v>0</v>
      </c>
      <c r="E285" s="49">
        <f t="shared" si="155"/>
        <v>0</v>
      </c>
      <c r="F285" s="49">
        <f t="shared" si="156"/>
        <v>0</v>
      </c>
      <c r="G285" s="49">
        <f t="shared" si="157"/>
        <v>0</v>
      </c>
      <c r="H285" s="49">
        <f t="shared" si="158"/>
        <v>0</v>
      </c>
      <c r="I285" s="49">
        <f t="shared" si="159"/>
        <v>0</v>
      </c>
      <c r="J285" s="49">
        <f t="shared" si="160"/>
        <v>0</v>
      </c>
      <c r="K285" s="49">
        <f t="shared" si="161"/>
        <v>0</v>
      </c>
      <c r="L285" s="49">
        <f t="shared" si="162"/>
        <v>0</v>
      </c>
      <c r="M285" s="49">
        <f t="shared" si="163"/>
        <v>0</v>
      </c>
      <c r="N285" s="49">
        <f t="shared" si="164"/>
        <v>0</v>
      </c>
      <c r="O285" s="49">
        <f t="shared" si="165"/>
        <v>0</v>
      </c>
      <c r="P285" s="49">
        <f t="shared" si="166"/>
        <v>0</v>
      </c>
      <c r="Q285" s="49">
        <f t="shared" si="167"/>
        <v>0</v>
      </c>
      <c r="R285" s="49">
        <f t="shared" si="168"/>
        <v>0</v>
      </c>
      <c r="S285" s="49">
        <f t="shared" si="169"/>
        <v>0</v>
      </c>
      <c r="T285" s="49">
        <f t="shared" si="170"/>
        <v>0</v>
      </c>
      <c r="U285" s="49">
        <f t="shared" si="171"/>
        <v>0</v>
      </c>
      <c r="V285" s="49">
        <f t="shared" si="172"/>
        <v>0</v>
      </c>
      <c r="W285" s="49">
        <f t="shared" si="173"/>
        <v>0</v>
      </c>
      <c r="X285" s="49">
        <f t="shared" si="174"/>
        <v>0</v>
      </c>
      <c r="Y285" s="49">
        <f t="shared" si="175"/>
        <v>0</v>
      </c>
      <c r="Z285" s="49">
        <f t="shared" si="176"/>
        <v>0</v>
      </c>
      <c r="AA285" s="49">
        <f t="shared" si="177"/>
        <v>0</v>
      </c>
      <c r="AB285" s="49">
        <f t="shared" si="178"/>
        <v>0</v>
      </c>
      <c r="AC285" s="49">
        <f t="shared" si="179"/>
        <v>0</v>
      </c>
      <c r="AD285" s="49">
        <f t="shared" si="180"/>
        <v>0</v>
      </c>
      <c r="AE285" s="49">
        <f t="shared" si="181"/>
        <v>0</v>
      </c>
      <c r="AF285" s="49">
        <f t="shared" si="182"/>
        <v>0</v>
      </c>
      <c r="AG285" s="49">
        <f t="shared" si="183"/>
        <v>0</v>
      </c>
      <c r="AH285" s="49">
        <f t="shared" si="184"/>
        <v>0</v>
      </c>
      <c r="AI285" s="49">
        <f t="shared" si="185"/>
        <v>0</v>
      </c>
      <c r="AJ285" s="49">
        <f t="shared" si="186"/>
        <v>0</v>
      </c>
      <c r="AK285" s="49">
        <f t="shared" si="187"/>
        <v>0</v>
      </c>
      <c r="AL285" s="49">
        <f t="shared" si="188"/>
        <v>0</v>
      </c>
      <c r="AM285" s="49">
        <f t="shared" si="189"/>
        <v>0</v>
      </c>
      <c r="AN285" s="49">
        <f t="shared" si="190"/>
        <v>0</v>
      </c>
      <c r="AO285" s="49">
        <f t="shared" si="191"/>
        <v>0</v>
      </c>
      <c r="AP285" s="49">
        <f t="shared" si="192"/>
        <v>0</v>
      </c>
      <c r="AQ285" s="49">
        <f t="shared" si="193"/>
        <v>0</v>
      </c>
      <c r="AR285" s="49">
        <f t="shared" si="194"/>
        <v>0</v>
      </c>
      <c r="AS285" s="49">
        <f t="shared" si="195"/>
        <v>0</v>
      </c>
      <c r="AT285" s="49">
        <f t="shared" si="196"/>
        <v>0</v>
      </c>
      <c r="AU285" s="49">
        <f t="shared" si="197"/>
        <v>0</v>
      </c>
      <c r="AV285" s="49">
        <f t="shared" si="198"/>
        <v>0</v>
      </c>
      <c r="AW285" s="49">
        <f t="shared" si="199"/>
        <v>0</v>
      </c>
      <c r="AX285" s="49">
        <f t="shared" si="200"/>
        <v>0</v>
      </c>
      <c r="AY285" s="62">
        <f t="shared" si="201"/>
        <v>0</v>
      </c>
      <c r="AZ285" s="59"/>
      <c r="BA285" s="59"/>
      <c r="BB285" s="59"/>
    </row>
    <row r="286" spans="1:54" hidden="1">
      <c r="A286" s="57" t="str">
        <f ca="1">IF(Input!A60="","",Input!A60)</f>
        <v/>
      </c>
      <c r="B286" s="49">
        <f t="shared" si="202"/>
        <v>0</v>
      </c>
      <c r="C286" s="49">
        <f t="shared" si="203"/>
        <v>0</v>
      </c>
      <c r="D286" s="49">
        <f t="shared" si="204"/>
        <v>0</v>
      </c>
      <c r="E286" s="49">
        <f t="shared" si="155"/>
        <v>0</v>
      </c>
      <c r="F286" s="49">
        <f t="shared" si="156"/>
        <v>0</v>
      </c>
      <c r="G286" s="49">
        <f t="shared" si="157"/>
        <v>0</v>
      </c>
      <c r="H286" s="49">
        <f t="shared" si="158"/>
        <v>0</v>
      </c>
      <c r="I286" s="49">
        <f t="shared" si="159"/>
        <v>0</v>
      </c>
      <c r="J286" s="49">
        <f t="shared" si="160"/>
        <v>0</v>
      </c>
      <c r="K286" s="49">
        <f t="shared" si="161"/>
        <v>0</v>
      </c>
      <c r="L286" s="49">
        <f t="shared" si="162"/>
        <v>0</v>
      </c>
      <c r="M286" s="49">
        <f t="shared" si="163"/>
        <v>0</v>
      </c>
      <c r="N286" s="49">
        <f t="shared" si="164"/>
        <v>0</v>
      </c>
      <c r="O286" s="49">
        <f t="shared" si="165"/>
        <v>0</v>
      </c>
      <c r="P286" s="49">
        <f t="shared" si="166"/>
        <v>0</v>
      </c>
      <c r="Q286" s="49">
        <f t="shared" si="167"/>
        <v>0</v>
      </c>
      <c r="R286" s="49">
        <f t="shared" si="168"/>
        <v>0</v>
      </c>
      <c r="S286" s="49">
        <f t="shared" si="169"/>
        <v>0</v>
      </c>
      <c r="T286" s="49">
        <f t="shared" si="170"/>
        <v>0</v>
      </c>
      <c r="U286" s="49">
        <f t="shared" si="171"/>
        <v>0</v>
      </c>
      <c r="V286" s="49">
        <f t="shared" si="172"/>
        <v>0</v>
      </c>
      <c r="W286" s="49">
        <f t="shared" si="173"/>
        <v>0</v>
      </c>
      <c r="X286" s="49">
        <f t="shared" si="174"/>
        <v>0</v>
      </c>
      <c r="Y286" s="49">
        <f t="shared" si="175"/>
        <v>0</v>
      </c>
      <c r="Z286" s="49">
        <f t="shared" si="176"/>
        <v>0</v>
      </c>
      <c r="AA286" s="49">
        <f t="shared" si="177"/>
        <v>0</v>
      </c>
      <c r="AB286" s="49">
        <f t="shared" si="178"/>
        <v>0</v>
      </c>
      <c r="AC286" s="49">
        <f t="shared" si="179"/>
        <v>0</v>
      </c>
      <c r="AD286" s="49">
        <f t="shared" si="180"/>
        <v>0</v>
      </c>
      <c r="AE286" s="49">
        <f t="shared" si="181"/>
        <v>0</v>
      </c>
      <c r="AF286" s="49">
        <f t="shared" si="182"/>
        <v>0</v>
      </c>
      <c r="AG286" s="49">
        <f t="shared" si="183"/>
        <v>0</v>
      </c>
      <c r="AH286" s="49">
        <f t="shared" si="184"/>
        <v>0</v>
      </c>
      <c r="AI286" s="49">
        <f t="shared" si="185"/>
        <v>0</v>
      </c>
      <c r="AJ286" s="49">
        <f t="shared" si="186"/>
        <v>0</v>
      </c>
      <c r="AK286" s="49">
        <f t="shared" si="187"/>
        <v>0</v>
      </c>
      <c r="AL286" s="49">
        <f t="shared" si="188"/>
        <v>0</v>
      </c>
      <c r="AM286" s="49">
        <f t="shared" si="189"/>
        <v>0</v>
      </c>
      <c r="AN286" s="49">
        <f t="shared" si="190"/>
        <v>0</v>
      </c>
      <c r="AO286" s="49">
        <f t="shared" si="191"/>
        <v>0</v>
      </c>
      <c r="AP286" s="49">
        <f t="shared" si="192"/>
        <v>0</v>
      </c>
      <c r="AQ286" s="49">
        <f t="shared" si="193"/>
        <v>0</v>
      </c>
      <c r="AR286" s="49">
        <f t="shared" si="194"/>
        <v>0</v>
      </c>
      <c r="AS286" s="49">
        <f t="shared" si="195"/>
        <v>0</v>
      </c>
      <c r="AT286" s="49">
        <f t="shared" si="196"/>
        <v>0</v>
      </c>
      <c r="AU286" s="49">
        <f t="shared" si="197"/>
        <v>0</v>
      </c>
      <c r="AV286" s="49">
        <f t="shared" si="198"/>
        <v>0</v>
      </c>
      <c r="AW286" s="49">
        <f t="shared" si="199"/>
        <v>0</v>
      </c>
      <c r="AX286" s="49">
        <f t="shared" si="200"/>
        <v>0</v>
      </c>
      <c r="AY286" s="62">
        <f t="shared" si="201"/>
        <v>0</v>
      </c>
      <c r="AZ286" s="59"/>
      <c r="BA286" s="59"/>
      <c r="BB286" s="59"/>
    </row>
    <row r="287" spans="1:54" hidden="1">
      <c r="A287" s="57" t="str">
        <f ca="1">IF(Input!A61="","",Input!A61)</f>
        <v/>
      </c>
      <c r="B287" s="49">
        <f t="shared" si="202"/>
        <v>0</v>
      </c>
      <c r="C287" s="49">
        <f t="shared" si="203"/>
        <v>0</v>
      </c>
      <c r="D287" s="49">
        <f t="shared" si="204"/>
        <v>0</v>
      </c>
      <c r="E287" s="49">
        <f t="shared" si="155"/>
        <v>0</v>
      </c>
      <c r="F287" s="49">
        <f t="shared" si="156"/>
        <v>0</v>
      </c>
      <c r="G287" s="49">
        <f t="shared" si="157"/>
        <v>0</v>
      </c>
      <c r="H287" s="49">
        <f t="shared" si="158"/>
        <v>0</v>
      </c>
      <c r="I287" s="49">
        <f t="shared" si="159"/>
        <v>0</v>
      </c>
      <c r="J287" s="49">
        <f t="shared" si="160"/>
        <v>0</v>
      </c>
      <c r="K287" s="49">
        <f t="shared" si="161"/>
        <v>0</v>
      </c>
      <c r="L287" s="49">
        <f t="shared" si="162"/>
        <v>0</v>
      </c>
      <c r="M287" s="49">
        <f t="shared" si="163"/>
        <v>0</v>
      </c>
      <c r="N287" s="49">
        <f t="shared" si="164"/>
        <v>0</v>
      </c>
      <c r="O287" s="49">
        <f t="shared" si="165"/>
        <v>0</v>
      </c>
      <c r="P287" s="49">
        <f t="shared" si="166"/>
        <v>0</v>
      </c>
      <c r="Q287" s="49">
        <f t="shared" si="167"/>
        <v>0</v>
      </c>
      <c r="R287" s="49">
        <f t="shared" si="168"/>
        <v>0</v>
      </c>
      <c r="S287" s="49">
        <f t="shared" si="169"/>
        <v>0</v>
      </c>
      <c r="T287" s="49">
        <f t="shared" si="170"/>
        <v>0</v>
      </c>
      <c r="U287" s="49">
        <f t="shared" si="171"/>
        <v>0</v>
      </c>
      <c r="V287" s="49">
        <f t="shared" si="172"/>
        <v>0</v>
      </c>
      <c r="W287" s="49">
        <f t="shared" si="173"/>
        <v>0</v>
      </c>
      <c r="X287" s="49">
        <f t="shared" si="174"/>
        <v>0</v>
      </c>
      <c r="Y287" s="49">
        <f t="shared" si="175"/>
        <v>0</v>
      </c>
      <c r="Z287" s="49">
        <f t="shared" si="176"/>
        <v>0</v>
      </c>
      <c r="AA287" s="49">
        <f t="shared" si="177"/>
        <v>0</v>
      </c>
      <c r="AB287" s="49">
        <f t="shared" si="178"/>
        <v>0</v>
      </c>
      <c r="AC287" s="49">
        <f t="shared" si="179"/>
        <v>0</v>
      </c>
      <c r="AD287" s="49">
        <f t="shared" si="180"/>
        <v>0</v>
      </c>
      <c r="AE287" s="49">
        <f t="shared" si="181"/>
        <v>0</v>
      </c>
      <c r="AF287" s="49">
        <f t="shared" si="182"/>
        <v>0</v>
      </c>
      <c r="AG287" s="49">
        <f t="shared" si="183"/>
        <v>0</v>
      </c>
      <c r="AH287" s="49">
        <f t="shared" si="184"/>
        <v>0</v>
      </c>
      <c r="AI287" s="49">
        <f t="shared" si="185"/>
        <v>0</v>
      </c>
      <c r="AJ287" s="49">
        <f t="shared" si="186"/>
        <v>0</v>
      </c>
      <c r="AK287" s="49">
        <f t="shared" si="187"/>
        <v>0</v>
      </c>
      <c r="AL287" s="49">
        <f t="shared" si="188"/>
        <v>0</v>
      </c>
      <c r="AM287" s="49">
        <f t="shared" si="189"/>
        <v>0</v>
      </c>
      <c r="AN287" s="49">
        <f t="shared" si="190"/>
        <v>0</v>
      </c>
      <c r="AO287" s="49">
        <f t="shared" si="191"/>
        <v>0</v>
      </c>
      <c r="AP287" s="49">
        <f t="shared" si="192"/>
        <v>0</v>
      </c>
      <c r="AQ287" s="49">
        <f t="shared" si="193"/>
        <v>0</v>
      </c>
      <c r="AR287" s="49">
        <f t="shared" si="194"/>
        <v>0</v>
      </c>
      <c r="AS287" s="49">
        <f t="shared" si="195"/>
        <v>0</v>
      </c>
      <c r="AT287" s="49">
        <f t="shared" si="196"/>
        <v>0</v>
      </c>
      <c r="AU287" s="49">
        <f t="shared" si="197"/>
        <v>0</v>
      </c>
      <c r="AV287" s="49">
        <f t="shared" si="198"/>
        <v>0</v>
      </c>
      <c r="AW287" s="49">
        <f t="shared" si="199"/>
        <v>0</v>
      </c>
      <c r="AX287" s="49">
        <f t="shared" si="200"/>
        <v>0</v>
      </c>
      <c r="AY287" s="62">
        <f t="shared" si="201"/>
        <v>0</v>
      </c>
      <c r="AZ287" s="59"/>
      <c r="BA287" s="59"/>
      <c r="BB287" s="59"/>
    </row>
    <row r="288" spans="1:54" hidden="1">
      <c r="A288" s="57" t="str">
        <f ca="1">IF(Input!A62="","",Input!A62)</f>
        <v/>
      </c>
      <c r="B288" s="49">
        <f t="shared" si="202"/>
        <v>0</v>
      </c>
      <c r="C288" s="49">
        <f t="shared" si="203"/>
        <v>0</v>
      </c>
      <c r="D288" s="49">
        <f t="shared" si="204"/>
        <v>0</v>
      </c>
      <c r="E288" s="49">
        <f t="shared" si="155"/>
        <v>0</v>
      </c>
      <c r="F288" s="49">
        <f t="shared" si="156"/>
        <v>0</v>
      </c>
      <c r="G288" s="49">
        <f t="shared" si="157"/>
        <v>0</v>
      </c>
      <c r="H288" s="49">
        <f t="shared" si="158"/>
        <v>0</v>
      </c>
      <c r="I288" s="49">
        <f t="shared" si="159"/>
        <v>0</v>
      </c>
      <c r="J288" s="49">
        <f t="shared" si="160"/>
        <v>0</v>
      </c>
      <c r="K288" s="49">
        <f t="shared" si="161"/>
        <v>0</v>
      </c>
      <c r="L288" s="49">
        <f t="shared" si="162"/>
        <v>0</v>
      </c>
      <c r="M288" s="49">
        <f t="shared" si="163"/>
        <v>0</v>
      </c>
      <c r="N288" s="49">
        <f t="shared" si="164"/>
        <v>0</v>
      </c>
      <c r="O288" s="49">
        <f t="shared" si="165"/>
        <v>0</v>
      </c>
      <c r="P288" s="49">
        <f t="shared" si="166"/>
        <v>0</v>
      </c>
      <c r="Q288" s="49">
        <f t="shared" si="167"/>
        <v>0</v>
      </c>
      <c r="R288" s="49">
        <f t="shared" si="168"/>
        <v>0</v>
      </c>
      <c r="S288" s="49">
        <f t="shared" si="169"/>
        <v>0</v>
      </c>
      <c r="T288" s="49">
        <f t="shared" si="170"/>
        <v>0</v>
      </c>
      <c r="U288" s="49">
        <f t="shared" si="171"/>
        <v>0</v>
      </c>
      <c r="V288" s="49">
        <f t="shared" si="172"/>
        <v>0</v>
      </c>
      <c r="W288" s="49">
        <f t="shared" si="173"/>
        <v>0</v>
      </c>
      <c r="X288" s="49">
        <f t="shared" si="174"/>
        <v>0</v>
      </c>
      <c r="Y288" s="49">
        <f t="shared" si="175"/>
        <v>0</v>
      </c>
      <c r="Z288" s="49">
        <f t="shared" si="176"/>
        <v>0</v>
      </c>
      <c r="AA288" s="49">
        <f t="shared" si="177"/>
        <v>0</v>
      </c>
      <c r="AB288" s="49">
        <f t="shared" si="178"/>
        <v>0</v>
      </c>
      <c r="AC288" s="49">
        <f t="shared" si="179"/>
        <v>0</v>
      </c>
      <c r="AD288" s="49">
        <f t="shared" si="180"/>
        <v>0</v>
      </c>
      <c r="AE288" s="49">
        <f t="shared" si="181"/>
        <v>0</v>
      </c>
      <c r="AF288" s="49">
        <f t="shared" si="182"/>
        <v>0</v>
      </c>
      <c r="AG288" s="49">
        <f t="shared" si="183"/>
        <v>0</v>
      </c>
      <c r="AH288" s="49">
        <f t="shared" si="184"/>
        <v>0</v>
      </c>
      <c r="AI288" s="49">
        <f t="shared" si="185"/>
        <v>0</v>
      </c>
      <c r="AJ288" s="49">
        <f t="shared" si="186"/>
        <v>0</v>
      </c>
      <c r="AK288" s="49">
        <f t="shared" si="187"/>
        <v>0</v>
      </c>
      <c r="AL288" s="49">
        <f t="shared" si="188"/>
        <v>0</v>
      </c>
      <c r="AM288" s="49">
        <f t="shared" si="189"/>
        <v>0</v>
      </c>
      <c r="AN288" s="49">
        <f t="shared" si="190"/>
        <v>0</v>
      </c>
      <c r="AO288" s="49">
        <f t="shared" si="191"/>
        <v>0</v>
      </c>
      <c r="AP288" s="49">
        <f t="shared" si="192"/>
        <v>0</v>
      </c>
      <c r="AQ288" s="49">
        <f t="shared" si="193"/>
        <v>0</v>
      </c>
      <c r="AR288" s="49">
        <f t="shared" si="194"/>
        <v>0</v>
      </c>
      <c r="AS288" s="49">
        <f t="shared" si="195"/>
        <v>0</v>
      </c>
      <c r="AT288" s="49">
        <f t="shared" si="196"/>
        <v>0</v>
      </c>
      <c r="AU288" s="49">
        <f t="shared" si="197"/>
        <v>0</v>
      </c>
      <c r="AV288" s="49">
        <f t="shared" si="198"/>
        <v>0</v>
      </c>
      <c r="AW288" s="49">
        <f t="shared" si="199"/>
        <v>0</v>
      </c>
      <c r="AX288" s="49">
        <f t="shared" si="200"/>
        <v>0</v>
      </c>
      <c r="AY288" s="62">
        <f t="shared" si="201"/>
        <v>0</v>
      </c>
      <c r="AZ288" s="59"/>
      <c r="BA288" s="59"/>
      <c r="BB288" s="59"/>
    </row>
    <row r="289" spans="1:54" hidden="1">
      <c r="A289" s="57" t="str">
        <f ca="1">IF(Input!A63="","",Input!A63)</f>
        <v/>
      </c>
      <c r="B289" s="49">
        <f t="shared" si="202"/>
        <v>0</v>
      </c>
      <c r="C289" s="49">
        <f t="shared" si="203"/>
        <v>0</v>
      </c>
      <c r="D289" s="49">
        <f t="shared" si="204"/>
        <v>0</v>
      </c>
      <c r="E289" s="49">
        <f t="shared" si="155"/>
        <v>0</v>
      </c>
      <c r="F289" s="49">
        <f t="shared" si="156"/>
        <v>0</v>
      </c>
      <c r="G289" s="49">
        <f t="shared" si="157"/>
        <v>0</v>
      </c>
      <c r="H289" s="49">
        <f t="shared" si="158"/>
        <v>0</v>
      </c>
      <c r="I289" s="49">
        <f t="shared" si="159"/>
        <v>0</v>
      </c>
      <c r="J289" s="49">
        <f t="shared" si="160"/>
        <v>0</v>
      </c>
      <c r="K289" s="49">
        <f t="shared" si="161"/>
        <v>0</v>
      </c>
      <c r="L289" s="49">
        <f t="shared" si="162"/>
        <v>0</v>
      </c>
      <c r="M289" s="49">
        <f t="shared" si="163"/>
        <v>0</v>
      </c>
      <c r="N289" s="49">
        <f t="shared" si="164"/>
        <v>0</v>
      </c>
      <c r="O289" s="49">
        <f t="shared" si="165"/>
        <v>0</v>
      </c>
      <c r="P289" s="49">
        <f t="shared" si="166"/>
        <v>0</v>
      </c>
      <c r="Q289" s="49">
        <f t="shared" si="167"/>
        <v>0</v>
      </c>
      <c r="R289" s="49">
        <f t="shared" si="168"/>
        <v>0</v>
      </c>
      <c r="S289" s="49">
        <f t="shared" si="169"/>
        <v>0</v>
      </c>
      <c r="T289" s="49">
        <f t="shared" si="170"/>
        <v>0</v>
      </c>
      <c r="U289" s="49">
        <f t="shared" si="171"/>
        <v>0</v>
      </c>
      <c r="V289" s="49">
        <f t="shared" si="172"/>
        <v>0</v>
      </c>
      <c r="W289" s="49">
        <f t="shared" si="173"/>
        <v>0</v>
      </c>
      <c r="X289" s="49">
        <f t="shared" si="174"/>
        <v>0</v>
      </c>
      <c r="Y289" s="49">
        <f t="shared" si="175"/>
        <v>0</v>
      </c>
      <c r="Z289" s="49">
        <f t="shared" si="176"/>
        <v>0</v>
      </c>
      <c r="AA289" s="49">
        <f t="shared" si="177"/>
        <v>0</v>
      </c>
      <c r="AB289" s="49">
        <f t="shared" si="178"/>
        <v>0</v>
      </c>
      <c r="AC289" s="49">
        <f t="shared" si="179"/>
        <v>0</v>
      </c>
      <c r="AD289" s="49">
        <f t="shared" si="180"/>
        <v>0</v>
      </c>
      <c r="AE289" s="49">
        <f t="shared" si="181"/>
        <v>0</v>
      </c>
      <c r="AF289" s="49">
        <f t="shared" si="182"/>
        <v>0</v>
      </c>
      <c r="AG289" s="49">
        <f t="shared" si="183"/>
        <v>0</v>
      </c>
      <c r="AH289" s="49">
        <f t="shared" si="184"/>
        <v>0</v>
      </c>
      <c r="AI289" s="49">
        <f t="shared" si="185"/>
        <v>0</v>
      </c>
      <c r="AJ289" s="49">
        <f t="shared" si="186"/>
        <v>0</v>
      </c>
      <c r="AK289" s="49">
        <f t="shared" si="187"/>
        <v>0</v>
      </c>
      <c r="AL289" s="49">
        <f t="shared" si="188"/>
        <v>0</v>
      </c>
      <c r="AM289" s="49">
        <f t="shared" si="189"/>
        <v>0</v>
      </c>
      <c r="AN289" s="49">
        <f t="shared" si="190"/>
        <v>0</v>
      </c>
      <c r="AO289" s="49">
        <f t="shared" si="191"/>
        <v>0</v>
      </c>
      <c r="AP289" s="49">
        <f t="shared" si="192"/>
        <v>0</v>
      </c>
      <c r="AQ289" s="49">
        <f t="shared" si="193"/>
        <v>0</v>
      </c>
      <c r="AR289" s="49">
        <f t="shared" si="194"/>
        <v>0</v>
      </c>
      <c r="AS289" s="49">
        <f t="shared" si="195"/>
        <v>0</v>
      </c>
      <c r="AT289" s="49">
        <f t="shared" si="196"/>
        <v>0</v>
      </c>
      <c r="AU289" s="49">
        <f t="shared" si="197"/>
        <v>0</v>
      </c>
      <c r="AV289" s="49">
        <f t="shared" si="198"/>
        <v>0</v>
      </c>
      <c r="AW289" s="49">
        <f t="shared" si="199"/>
        <v>0</v>
      </c>
      <c r="AX289" s="49">
        <f t="shared" si="200"/>
        <v>0</v>
      </c>
      <c r="AY289" s="62">
        <f t="shared" si="201"/>
        <v>0</v>
      </c>
      <c r="AZ289" s="59"/>
      <c r="BA289" s="59"/>
      <c r="BB289" s="59"/>
    </row>
    <row r="290" spans="1:54" hidden="1">
      <c r="A290" s="57" t="str">
        <f ca="1">IF(Input!A64="","",Input!A64)</f>
        <v/>
      </c>
      <c r="B290" s="49">
        <f t="shared" si="202"/>
        <v>0</v>
      </c>
      <c r="C290" s="49">
        <f t="shared" si="203"/>
        <v>0</v>
      </c>
      <c r="D290" s="49">
        <f t="shared" si="204"/>
        <v>0</v>
      </c>
      <c r="E290" s="49">
        <f t="shared" si="155"/>
        <v>0</v>
      </c>
      <c r="F290" s="49">
        <f t="shared" si="156"/>
        <v>0</v>
      </c>
      <c r="G290" s="49">
        <f t="shared" si="157"/>
        <v>0</v>
      </c>
      <c r="H290" s="49">
        <f t="shared" si="158"/>
        <v>0</v>
      </c>
      <c r="I290" s="49">
        <f t="shared" si="159"/>
        <v>0</v>
      </c>
      <c r="J290" s="49">
        <f t="shared" si="160"/>
        <v>0</v>
      </c>
      <c r="K290" s="49">
        <f t="shared" si="161"/>
        <v>0</v>
      </c>
      <c r="L290" s="49">
        <f t="shared" si="162"/>
        <v>0</v>
      </c>
      <c r="M290" s="49">
        <f t="shared" si="163"/>
        <v>0</v>
      </c>
      <c r="N290" s="49">
        <f t="shared" si="164"/>
        <v>0</v>
      </c>
      <c r="O290" s="49">
        <f t="shared" si="165"/>
        <v>0</v>
      </c>
      <c r="P290" s="49">
        <f t="shared" si="166"/>
        <v>0</v>
      </c>
      <c r="Q290" s="49">
        <f t="shared" si="167"/>
        <v>0</v>
      </c>
      <c r="R290" s="49">
        <f t="shared" si="168"/>
        <v>0</v>
      </c>
      <c r="S290" s="49">
        <f t="shared" si="169"/>
        <v>0</v>
      </c>
      <c r="T290" s="49">
        <f t="shared" si="170"/>
        <v>0</v>
      </c>
      <c r="U290" s="49">
        <f t="shared" si="171"/>
        <v>0</v>
      </c>
      <c r="V290" s="49">
        <f t="shared" si="172"/>
        <v>0</v>
      </c>
      <c r="W290" s="49">
        <f t="shared" si="173"/>
        <v>0</v>
      </c>
      <c r="X290" s="49">
        <f t="shared" si="174"/>
        <v>0</v>
      </c>
      <c r="Y290" s="49">
        <f t="shared" si="175"/>
        <v>0</v>
      </c>
      <c r="Z290" s="49">
        <f t="shared" si="176"/>
        <v>0</v>
      </c>
      <c r="AA290" s="49">
        <f t="shared" si="177"/>
        <v>0</v>
      </c>
      <c r="AB290" s="49">
        <f t="shared" si="178"/>
        <v>0</v>
      </c>
      <c r="AC290" s="49">
        <f t="shared" si="179"/>
        <v>0</v>
      </c>
      <c r="AD290" s="49">
        <f t="shared" si="180"/>
        <v>0</v>
      </c>
      <c r="AE290" s="49">
        <f t="shared" si="181"/>
        <v>0</v>
      </c>
      <c r="AF290" s="49">
        <f t="shared" si="182"/>
        <v>0</v>
      </c>
      <c r="AG290" s="49">
        <f t="shared" si="183"/>
        <v>0</v>
      </c>
      <c r="AH290" s="49">
        <f t="shared" si="184"/>
        <v>0</v>
      </c>
      <c r="AI290" s="49">
        <f t="shared" si="185"/>
        <v>0</v>
      </c>
      <c r="AJ290" s="49">
        <f t="shared" si="186"/>
        <v>0</v>
      </c>
      <c r="AK290" s="49">
        <f t="shared" si="187"/>
        <v>0</v>
      </c>
      <c r="AL290" s="49">
        <f t="shared" si="188"/>
        <v>0</v>
      </c>
      <c r="AM290" s="49">
        <f t="shared" si="189"/>
        <v>0</v>
      </c>
      <c r="AN290" s="49">
        <f t="shared" si="190"/>
        <v>0</v>
      </c>
      <c r="AO290" s="49">
        <f t="shared" si="191"/>
        <v>0</v>
      </c>
      <c r="AP290" s="49">
        <f t="shared" si="192"/>
        <v>0</v>
      </c>
      <c r="AQ290" s="49">
        <f t="shared" si="193"/>
        <v>0</v>
      </c>
      <c r="AR290" s="49">
        <f t="shared" si="194"/>
        <v>0</v>
      </c>
      <c r="AS290" s="49">
        <f t="shared" si="195"/>
        <v>0</v>
      </c>
      <c r="AT290" s="49">
        <f t="shared" si="196"/>
        <v>0</v>
      </c>
      <c r="AU290" s="49">
        <f t="shared" si="197"/>
        <v>0</v>
      </c>
      <c r="AV290" s="49">
        <f t="shared" si="198"/>
        <v>0</v>
      </c>
      <c r="AW290" s="49">
        <f t="shared" si="199"/>
        <v>0</v>
      </c>
      <c r="AX290" s="49">
        <f t="shared" si="200"/>
        <v>0</v>
      </c>
      <c r="AY290" s="62">
        <f t="shared" si="201"/>
        <v>0</v>
      </c>
      <c r="AZ290" s="59"/>
      <c r="BA290" s="59"/>
      <c r="BB290" s="59"/>
    </row>
    <row r="291" spans="1:54" hidden="1">
      <c r="A291" s="57" t="str">
        <f ca="1">IF(Input!A65="","",Input!A65)</f>
        <v/>
      </c>
      <c r="B291" s="49">
        <f t="shared" si="202"/>
        <v>0</v>
      </c>
      <c r="C291" s="49">
        <f t="shared" si="203"/>
        <v>0</v>
      </c>
      <c r="D291" s="49">
        <f t="shared" si="204"/>
        <v>0</v>
      </c>
      <c r="E291" s="49">
        <f t="shared" si="155"/>
        <v>0</v>
      </c>
      <c r="F291" s="49">
        <f t="shared" si="156"/>
        <v>0</v>
      </c>
      <c r="G291" s="49">
        <f t="shared" si="157"/>
        <v>0</v>
      </c>
      <c r="H291" s="49">
        <f t="shared" si="158"/>
        <v>0</v>
      </c>
      <c r="I291" s="49">
        <f t="shared" si="159"/>
        <v>0</v>
      </c>
      <c r="J291" s="49">
        <f t="shared" si="160"/>
        <v>0</v>
      </c>
      <c r="K291" s="49">
        <f t="shared" si="161"/>
        <v>0</v>
      </c>
      <c r="L291" s="49">
        <f t="shared" si="162"/>
        <v>0</v>
      </c>
      <c r="M291" s="49">
        <f t="shared" si="163"/>
        <v>0</v>
      </c>
      <c r="N291" s="49">
        <f t="shared" si="164"/>
        <v>0</v>
      </c>
      <c r="O291" s="49">
        <f t="shared" si="165"/>
        <v>0</v>
      </c>
      <c r="P291" s="49">
        <f t="shared" si="166"/>
        <v>0</v>
      </c>
      <c r="Q291" s="49">
        <f t="shared" si="167"/>
        <v>0</v>
      </c>
      <c r="R291" s="49">
        <f t="shared" si="168"/>
        <v>0</v>
      </c>
      <c r="S291" s="49">
        <f t="shared" si="169"/>
        <v>0</v>
      </c>
      <c r="T291" s="49">
        <f t="shared" si="170"/>
        <v>0</v>
      </c>
      <c r="U291" s="49">
        <f t="shared" si="171"/>
        <v>0</v>
      </c>
      <c r="V291" s="49">
        <f t="shared" si="172"/>
        <v>0</v>
      </c>
      <c r="W291" s="49">
        <f t="shared" si="173"/>
        <v>0</v>
      </c>
      <c r="X291" s="49">
        <f t="shared" si="174"/>
        <v>0</v>
      </c>
      <c r="Y291" s="49">
        <f t="shared" si="175"/>
        <v>0</v>
      </c>
      <c r="Z291" s="49">
        <f t="shared" si="176"/>
        <v>0</v>
      </c>
      <c r="AA291" s="49">
        <f t="shared" si="177"/>
        <v>0</v>
      </c>
      <c r="AB291" s="49">
        <f t="shared" si="178"/>
        <v>0</v>
      </c>
      <c r="AC291" s="49">
        <f t="shared" si="179"/>
        <v>0</v>
      </c>
      <c r="AD291" s="49">
        <f t="shared" si="180"/>
        <v>0</v>
      </c>
      <c r="AE291" s="49">
        <f t="shared" si="181"/>
        <v>0</v>
      </c>
      <c r="AF291" s="49">
        <f t="shared" si="182"/>
        <v>0</v>
      </c>
      <c r="AG291" s="49">
        <f t="shared" si="183"/>
        <v>0</v>
      </c>
      <c r="AH291" s="49">
        <f t="shared" si="184"/>
        <v>0</v>
      </c>
      <c r="AI291" s="49">
        <f t="shared" si="185"/>
        <v>0</v>
      </c>
      <c r="AJ291" s="49">
        <f t="shared" si="186"/>
        <v>0</v>
      </c>
      <c r="AK291" s="49">
        <f t="shared" si="187"/>
        <v>0</v>
      </c>
      <c r="AL291" s="49">
        <f t="shared" si="188"/>
        <v>0</v>
      </c>
      <c r="AM291" s="49">
        <f t="shared" si="189"/>
        <v>0</v>
      </c>
      <c r="AN291" s="49">
        <f t="shared" si="190"/>
        <v>0</v>
      </c>
      <c r="AO291" s="49">
        <f t="shared" si="191"/>
        <v>0</v>
      </c>
      <c r="AP291" s="49">
        <f t="shared" si="192"/>
        <v>0</v>
      </c>
      <c r="AQ291" s="49">
        <f t="shared" si="193"/>
        <v>0</v>
      </c>
      <c r="AR291" s="49">
        <f t="shared" si="194"/>
        <v>0</v>
      </c>
      <c r="AS291" s="49">
        <f t="shared" si="195"/>
        <v>0</v>
      </c>
      <c r="AT291" s="49">
        <f t="shared" si="196"/>
        <v>0</v>
      </c>
      <c r="AU291" s="49">
        <f t="shared" si="197"/>
        <v>0</v>
      </c>
      <c r="AV291" s="49">
        <f t="shared" si="198"/>
        <v>0</v>
      </c>
      <c r="AW291" s="49">
        <f t="shared" si="199"/>
        <v>0</v>
      </c>
      <c r="AX291" s="49">
        <f t="shared" si="200"/>
        <v>0</v>
      </c>
      <c r="AY291" s="62">
        <f t="shared" si="201"/>
        <v>0</v>
      </c>
      <c r="AZ291" s="59"/>
      <c r="BA291" s="59"/>
      <c r="BB291" s="59"/>
    </row>
    <row r="292" spans="1:54" hidden="1">
      <c r="A292" s="57" t="str">
        <f ca="1">IF(Input!A66="","",Input!A66)</f>
        <v/>
      </c>
      <c r="B292" s="49">
        <f t="shared" si="202"/>
        <v>0</v>
      </c>
      <c r="C292" s="49">
        <f t="shared" si="203"/>
        <v>0</v>
      </c>
      <c r="D292" s="49">
        <f t="shared" si="204"/>
        <v>0</v>
      </c>
      <c r="E292" s="49">
        <f t="shared" si="155"/>
        <v>0</v>
      </c>
      <c r="F292" s="49">
        <f t="shared" si="156"/>
        <v>0</v>
      </c>
      <c r="G292" s="49">
        <f t="shared" si="157"/>
        <v>0</v>
      </c>
      <c r="H292" s="49">
        <f t="shared" si="158"/>
        <v>0</v>
      </c>
      <c r="I292" s="49">
        <f t="shared" si="159"/>
        <v>0</v>
      </c>
      <c r="J292" s="49">
        <f t="shared" si="160"/>
        <v>0</v>
      </c>
      <c r="K292" s="49">
        <f t="shared" si="161"/>
        <v>0</v>
      </c>
      <c r="L292" s="49">
        <f t="shared" si="162"/>
        <v>0</v>
      </c>
      <c r="M292" s="49">
        <f t="shared" si="163"/>
        <v>0</v>
      </c>
      <c r="N292" s="49">
        <f t="shared" si="164"/>
        <v>0</v>
      </c>
      <c r="O292" s="49">
        <f t="shared" si="165"/>
        <v>0</v>
      </c>
      <c r="P292" s="49">
        <f t="shared" si="166"/>
        <v>0</v>
      </c>
      <c r="Q292" s="49">
        <f t="shared" si="167"/>
        <v>0</v>
      </c>
      <c r="R292" s="49">
        <f t="shared" si="168"/>
        <v>0</v>
      </c>
      <c r="S292" s="49">
        <f t="shared" si="169"/>
        <v>0</v>
      </c>
      <c r="T292" s="49">
        <f t="shared" si="170"/>
        <v>0</v>
      </c>
      <c r="U292" s="49">
        <f t="shared" si="171"/>
        <v>0</v>
      </c>
      <c r="V292" s="49">
        <f t="shared" si="172"/>
        <v>0</v>
      </c>
      <c r="W292" s="49">
        <f t="shared" si="173"/>
        <v>0</v>
      </c>
      <c r="X292" s="49">
        <f t="shared" si="174"/>
        <v>0</v>
      </c>
      <c r="Y292" s="49">
        <f t="shared" si="175"/>
        <v>0</v>
      </c>
      <c r="Z292" s="49">
        <f t="shared" si="176"/>
        <v>0</v>
      </c>
      <c r="AA292" s="49">
        <f t="shared" si="177"/>
        <v>0</v>
      </c>
      <c r="AB292" s="49">
        <f t="shared" si="178"/>
        <v>0</v>
      </c>
      <c r="AC292" s="49">
        <f t="shared" si="179"/>
        <v>0</v>
      </c>
      <c r="AD292" s="49">
        <f t="shared" si="180"/>
        <v>0</v>
      </c>
      <c r="AE292" s="49">
        <f t="shared" si="181"/>
        <v>0</v>
      </c>
      <c r="AF292" s="49">
        <f t="shared" si="182"/>
        <v>0</v>
      </c>
      <c r="AG292" s="49">
        <f t="shared" si="183"/>
        <v>0</v>
      </c>
      <c r="AH292" s="49">
        <f t="shared" si="184"/>
        <v>0</v>
      </c>
      <c r="AI292" s="49">
        <f t="shared" si="185"/>
        <v>0</v>
      </c>
      <c r="AJ292" s="49">
        <f t="shared" si="186"/>
        <v>0</v>
      </c>
      <c r="AK292" s="49">
        <f t="shared" si="187"/>
        <v>0</v>
      </c>
      <c r="AL292" s="49">
        <f t="shared" si="188"/>
        <v>0</v>
      </c>
      <c r="AM292" s="49">
        <f t="shared" si="189"/>
        <v>0</v>
      </c>
      <c r="AN292" s="49">
        <f t="shared" si="190"/>
        <v>0</v>
      </c>
      <c r="AO292" s="49">
        <f t="shared" si="191"/>
        <v>0</v>
      </c>
      <c r="AP292" s="49">
        <f t="shared" si="192"/>
        <v>0</v>
      </c>
      <c r="AQ292" s="49">
        <f t="shared" si="193"/>
        <v>0</v>
      </c>
      <c r="AR292" s="49">
        <f t="shared" si="194"/>
        <v>0</v>
      </c>
      <c r="AS292" s="49">
        <f t="shared" si="195"/>
        <v>0</v>
      </c>
      <c r="AT292" s="49">
        <f t="shared" si="196"/>
        <v>0</v>
      </c>
      <c r="AU292" s="49">
        <f t="shared" si="197"/>
        <v>0</v>
      </c>
      <c r="AV292" s="49">
        <f t="shared" si="198"/>
        <v>0</v>
      </c>
      <c r="AW292" s="49">
        <f t="shared" si="199"/>
        <v>0</v>
      </c>
      <c r="AX292" s="49">
        <f t="shared" si="200"/>
        <v>0</v>
      </c>
      <c r="AY292" s="62">
        <f t="shared" si="201"/>
        <v>0</v>
      </c>
      <c r="AZ292" s="59"/>
      <c r="BA292" s="59"/>
      <c r="BB292" s="59"/>
    </row>
    <row r="293" spans="1:54" hidden="1">
      <c r="A293" s="57" t="str">
        <f ca="1">IF(Input!A67="","",Input!A67)</f>
        <v/>
      </c>
      <c r="B293" s="49">
        <f t="shared" si="202"/>
        <v>0</v>
      </c>
      <c r="C293" s="49">
        <f t="shared" si="203"/>
        <v>0</v>
      </c>
      <c r="D293" s="49">
        <f t="shared" si="204"/>
        <v>0</v>
      </c>
      <c r="E293" s="49">
        <f t="shared" ref="E293:E298" si="205">IF(H221="",0,H221*IF($D221=$B$7,1,IF(AND($D221="med",$B$7="uden")=TRUE,0.8,IF(AND($B$7="med",$D221="uden")=TRUE,1.25,"MOMS?")))*INDEX($D$3:$X$3,MATCH($B$5,$D$2:$X$2))/INDEX($D$3:$X$3,MATCH($C221,$D$2:$X$2)))</f>
        <v>0</v>
      </c>
      <c r="F293" s="49">
        <f t="shared" ref="F293:F298" si="206">IF(I221="",0,I221*IF($D221=$B$7,1,IF(AND($D221="med",$B$7="uden")=TRUE,0.8,IF(AND($B$7="med",$D221="uden")=TRUE,1.25,"MOMS?")))*INDEX($D$3:$X$3,MATCH($B$5,$D$2:$X$2))/INDEX($D$3:$X$3,MATCH($C221,$D$2:$X$2)))</f>
        <v>0</v>
      </c>
      <c r="G293" s="49">
        <f t="shared" ref="G293:G298" si="207">IF(J221="",0,J221*IF($D221=$B$7,1,IF(AND($D221="med",$B$7="uden")=TRUE,0.8,IF(AND($B$7="med",$D221="uden")=TRUE,1.25,"MOMS?")))*INDEX($D$3:$X$3,MATCH($B$5,$D$2:$X$2))/INDEX($D$3:$X$3,MATCH($C221,$D$2:$X$2)))</f>
        <v>0</v>
      </c>
      <c r="H293" s="49">
        <f t="shared" ref="H293:H298" si="208">IF(K221="",0,K221*IF($D221=$B$7,1,IF(AND($D221="med",$B$7="uden")=TRUE,0.8,IF(AND($B$7="med",$D221="uden")=TRUE,1.25,"MOMS?")))*INDEX($D$3:$X$3,MATCH($B$5,$D$2:$X$2))/INDEX($D$3:$X$3,MATCH($C221,$D$2:$X$2)))</f>
        <v>0</v>
      </c>
      <c r="I293" s="49">
        <f t="shared" ref="I293:I298" si="209">IF(L221="",0,L221*IF($D221=$B$7,1,IF(AND($D221="med",$B$7="uden")=TRUE,0.8,IF(AND($B$7="med",$D221="uden")=TRUE,1.25,"MOMS?")))*INDEX($D$3:$X$3,MATCH($B$5,$D$2:$X$2))/INDEX($D$3:$X$3,MATCH($C221,$D$2:$X$2)))</f>
        <v>0</v>
      </c>
      <c r="J293" s="49">
        <f t="shared" ref="J293:J298" si="210">IF(M221="",0,M221*IF($D221=$B$7,1,IF(AND($D221="med",$B$7="uden")=TRUE,0.8,IF(AND($B$7="med",$D221="uden")=TRUE,1.25,"MOMS?")))*INDEX($D$3:$X$3,MATCH($B$5,$D$2:$X$2))/INDEX($D$3:$X$3,MATCH($C221,$D$2:$X$2)))</f>
        <v>0</v>
      </c>
      <c r="K293" s="49">
        <f t="shared" ref="K293:K298" si="211">IF(N221="",0,N221*IF($D221=$B$7,1,IF(AND($D221="med",$B$7="uden")=TRUE,0.8,IF(AND($B$7="med",$D221="uden")=TRUE,1.25,"MOMS?")))*INDEX($D$3:$X$3,MATCH($B$5,$D$2:$X$2))/INDEX($D$3:$X$3,MATCH($C221,$D$2:$X$2)))</f>
        <v>0</v>
      </c>
      <c r="L293" s="49">
        <f t="shared" ref="L293:L298" si="212">IF(O221="",0,O221*IF($D221=$B$7,1,IF(AND($D221="med",$B$7="uden")=TRUE,0.8,IF(AND($B$7="med",$D221="uden")=TRUE,1.25,"MOMS?")))*INDEX($D$3:$X$3,MATCH($B$5,$D$2:$X$2))/INDEX($D$3:$X$3,MATCH($C221,$D$2:$X$2)))</f>
        <v>0</v>
      </c>
      <c r="M293" s="49">
        <f t="shared" ref="M293:M298" si="213">IF(P221="",0,P221*IF($D221=$B$7,1,IF(AND($D221="med",$B$7="uden")=TRUE,0.8,IF(AND($B$7="med",$D221="uden")=TRUE,1.25,"MOMS?")))*INDEX($D$3:$X$3,MATCH($B$5,$D$2:$X$2))/INDEX($D$3:$X$3,MATCH($C221,$D$2:$X$2)))</f>
        <v>0</v>
      </c>
      <c r="N293" s="49">
        <f t="shared" ref="N293:N298" si="214">IF(Q221="",0,Q221*IF($D221=$B$7,1,IF(AND($D221="med",$B$7="uden")=TRUE,0.8,IF(AND($B$7="med",$D221="uden")=TRUE,1.25,"MOMS?")))*INDEX($D$3:$X$3,MATCH($B$5,$D$2:$X$2))/INDEX($D$3:$X$3,MATCH($C221,$D$2:$X$2)))</f>
        <v>0</v>
      </c>
      <c r="O293" s="49">
        <f t="shared" ref="O293:O298" si="215">IF(R221="",0,R221*IF($D221=$B$7,1,IF(AND($D221="med",$B$7="uden")=TRUE,0.8,IF(AND($B$7="med",$D221="uden")=TRUE,1.25,"MOMS?")))*INDEX($D$3:$X$3,MATCH($B$5,$D$2:$X$2))/INDEX($D$3:$X$3,MATCH($C221,$D$2:$X$2)))</f>
        <v>0</v>
      </c>
      <c r="P293" s="49">
        <f t="shared" ref="P293:P298" si="216">IF(S221="",0,S221*IF($D221=$B$7,1,IF(AND($D221="med",$B$7="uden")=TRUE,0.8,IF(AND($B$7="med",$D221="uden")=TRUE,1.25,"MOMS?")))*INDEX($D$3:$X$3,MATCH($B$5,$D$2:$X$2))/INDEX($D$3:$X$3,MATCH($C221,$D$2:$X$2)))</f>
        <v>0</v>
      </c>
      <c r="Q293" s="49">
        <f t="shared" ref="Q293:Q298" si="217">IF(T221="",0,T221*IF($D221=$B$7,1,IF(AND($D221="med",$B$7="uden")=TRUE,0.8,IF(AND($B$7="med",$D221="uden")=TRUE,1.25,"MOMS?")))*INDEX($D$3:$X$3,MATCH($B$5,$D$2:$X$2))/INDEX($D$3:$X$3,MATCH($C221,$D$2:$X$2)))</f>
        <v>0</v>
      </c>
      <c r="R293" s="49">
        <f t="shared" ref="R293:R298" si="218">IF(U221="",0,U221*IF($D221=$B$7,1,IF(AND($D221="med",$B$7="uden")=TRUE,0.8,IF(AND($B$7="med",$D221="uden")=TRUE,1.25,"MOMS?")))*INDEX($D$3:$X$3,MATCH($B$5,$D$2:$X$2))/INDEX($D$3:$X$3,MATCH($C221,$D$2:$X$2)))</f>
        <v>0</v>
      </c>
      <c r="S293" s="49">
        <f t="shared" ref="S293:S298" si="219">IF(V221="",0,V221*IF($D221=$B$7,1,IF(AND($D221="med",$B$7="uden")=TRUE,0.8,IF(AND($B$7="med",$D221="uden")=TRUE,1.25,"MOMS?")))*INDEX($D$3:$X$3,MATCH($B$5,$D$2:$X$2))/INDEX($D$3:$X$3,MATCH($C221,$D$2:$X$2)))</f>
        <v>0</v>
      </c>
      <c r="T293" s="49">
        <f t="shared" ref="T293:T298" si="220">IF(W221="",0,W221*IF($D221=$B$7,1,IF(AND($D221="med",$B$7="uden")=TRUE,0.8,IF(AND($B$7="med",$D221="uden")=TRUE,1.25,"MOMS?")))*INDEX($D$3:$X$3,MATCH($B$5,$D$2:$X$2))/INDEX($D$3:$X$3,MATCH($C221,$D$2:$X$2)))</f>
        <v>0</v>
      </c>
      <c r="U293" s="49">
        <f t="shared" ref="U293:U298" si="221">IF(X221="",0,X221*IF($D221=$B$7,1,IF(AND($D221="med",$B$7="uden")=TRUE,0.8,IF(AND($B$7="med",$D221="uden")=TRUE,1.25,"MOMS?")))*INDEX($D$3:$X$3,MATCH($B$5,$D$2:$X$2))/INDEX($D$3:$X$3,MATCH($C221,$D$2:$X$2)))</f>
        <v>0</v>
      </c>
      <c r="V293" s="49">
        <f t="shared" ref="V293:V298" si="222">IF(Y221="",0,Y221*IF($D221=$B$7,1,IF(AND($D221="med",$B$7="uden")=TRUE,0.8,IF(AND($B$7="med",$D221="uden")=TRUE,1.25,"MOMS?")))*INDEX($D$3:$X$3,MATCH($B$5,$D$2:$X$2))/INDEX($D$3:$X$3,MATCH($C221,$D$2:$X$2)))</f>
        <v>0</v>
      </c>
      <c r="W293" s="49">
        <f t="shared" ref="W293:W298" si="223">IF(Z221="",0,Z221*IF($D221=$B$7,1,IF(AND($D221="med",$B$7="uden")=TRUE,0.8,IF(AND($B$7="med",$D221="uden")=TRUE,1.25,"MOMS?")))*INDEX($D$3:$X$3,MATCH($B$5,$D$2:$X$2))/INDEX($D$3:$X$3,MATCH($C221,$D$2:$X$2)))</f>
        <v>0</v>
      </c>
      <c r="X293" s="49">
        <f t="shared" ref="X293:X298" si="224">IF(AA221="",0,AA221*IF($D221=$B$7,1,IF(AND($D221="med",$B$7="uden")=TRUE,0.8,IF(AND($B$7="med",$D221="uden")=TRUE,1.25,"MOMS?")))*INDEX($D$3:$X$3,MATCH($B$5,$D$2:$X$2))/INDEX($D$3:$X$3,MATCH($C221,$D$2:$X$2)))</f>
        <v>0</v>
      </c>
      <c r="Y293" s="49">
        <f t="shared" ref="Y293:Y298" si="225">IF(AB221="",0,AB221*IF($D221=$B$7,1,IF(AND($D221="med",$B$7="uden")=TRUE,0.8,IF(AND($B$7="med",$D221="uden")=TRUE,1.25,"MOMS?")))*INDEX($D$3:$X$3,MATCH($B$5,$D$2:$X$2))/INDEX($D$3:$X$3,MATCH($C221,$D$2:$X$2)))</f>
        <v>0</v>
      </c>
      <c r="Z293" s="49">
        <f t="shared" ref="Z293:Z298" si="226">IF(AC221="",0,AC221*IF($D221=$B$7,1,IF(AND($D221="med",$B$7="uden")=TRUE,0.8,IF(AND($B$7="med",$D221="uden")=TRUE,1.25,"MOMS?")))*INDEX($D$3:$X$3,MATCH($B$5,$D$2:$X$2))/INDEX($D$3:$X$3,MATCH($C221,$D$2:$X$2)))</f>
        <v>0</v>
      </c>
      <c r="AA293" s="49">
        <f t="shared" ref="AA293:AA298" si="227">IF(AD221="",0,AD221*IF($D221=$B$7,1,IF(AND($D221="med",$B$7="uden")=TRUE,0.8,IF(AND($B$7="med",$D221="uden")=TRUE,1.25,"MOMS?")))*INDEX($D$3:$X$3,MATCH($B$5,$D$2:$X$2))/INDEX($D$3:$X$3,MATCH($C221,$D$2:$X$2)))</f>
        <v>0</v>
      </c>
      <c r="AB293" s="49">
        <f t="shared" ref="AB293:AB298" si="228">IF(AE221="",0,AE221*IF($D221=$B$7,1,IF(AND($D221="med",$B$7="uden")=TRUE,0.8,IF(AND($B$7="med",$D221="uden")=TRUE,1.25,"MOMS?")))*INDEX($D$3:$X$3,MATCH($B$5,$D$2:$X$2))/INDEX($D$3:$X$3,MATCH($C221,$D$2:$X$2)))</f>
        <v>0</v>
      </c>
      <c r="AC293" s="49">
        <f t="shared" ref="AC293:AC298" si="229">IF(AF221="",0,AF221*IF($D221=$B$7,1,IF(AND($D221="med",$B$7="uden")=TRUE,0.8,IF(AND($B$7="med",$D221="uden")=TRUE,1.25,"MOMS?")))*INDEX($D$3:$X$3,MATCH($B$5,$D$2:$X$2))/INDEX($D$3:$X$3,MATCH($C221,$D$2:$X$2)))</f>
        <v>0</v>
      </c>
      <c r="AD293" s="49">
        <f t="shared" ref="AD293:AD298" si="230">IF(AG221="",0,AG221*IF($D221=$B$7,1,IF(AND($D221="med",$B$7="uden")=TRUE,0.8,IF(AND($B$7="med",$D221="uden")=TRUE,1.25,"MOMS?")))*INDEX($D$3:$X$3,MATCH($B$5,$D$2:$X$2))/INDEX($D$3:$X$3,MATCH($C221,$D$2:$X$2)))</f>
        <v>0</v>
      </c>
      <c r="AE293" s="49">
        <f t="shared" ref="AE293:AE298" si="231">IF(AH221="",0,AH221*IF($D221=$B$7,1,IF(AND($D221="med",$B$7="uden")=TRUE,0.8,IF(AND($B$7="med",$D221="uden")=TRUE,1.25,"MOMS?")))*INDEX($D$3:$X$3,MATCH($B$5,$D$2:$X$2))/INDEX($D$3:$X$3,MATCH($C221,$D$2:$X$2)))</f>
        <v>0</v>
      </c>
      <c r="AF293" s="49">
        <f t="shared" ref="AF293:AF298" si="232">IF(AI221="",0,AI221*IF($D221=$B$7,1,IF(AND($D221="med",$B$7="uden")=TRUE,0.8,IF(AND($B$7="med",$D221="uden")=TRUE,1.25,"MOMS?")))*INDEX($D$3:$X$3,MATCH($B$5,$D$2:$X$2))/INDEX($D$3:$X$3,MATCH($C221,$D$2:$X$2)))</f>
        <v>0</v>
      </c>
      <c r="AG293" s="49">
        <f t="shared" ref="AG293:AG298" si="233">IF(AJ221="",0,AJ221*IF($D221=$B$7,1,IF(AND($D221="med",$B$7="uden")=TRUE,0.8,IF(AND($B$7="med",$D221="uden")=TRUE,1.25,"MOMS?")))*INDEX($D$3:$X$3,MATCH($B$5,$D$2:$X$2))/INDEX($D$3:$X$3,MATCH($C221,$D$2:$X$2)))</f>
        <v>0</v>
      </c>
      <c r="AH293" s="49">
        <f t="shared" ref="AH293:AH298" si="234">IF(AK221="",0,AK221*IF($D221=$B$7,1,IF(AND($D221="med",$B$7="uden")=TRUE,0.8,IF(AND($B$7="med",$D221="uden")=TRUE,1.25,"MOMS?")))*INDEX($D$3:$X$3,MATCH($B$5,$D$2:$X$2))/INDEX($D$3:$X$3,MATCH($C221,$D$2:$X$2)))</f>
        <v>0</v>
      </c>
      <c r="AI293" s="49">
        <f t="shared" ref="AI293:AI298" si="235">IF(AL221="",0,AL221*IF($D221=$B$7,1,IF(AND($D221="med",$B$7="uden")=TRUE,0.8,IF(AND($B$7="med",$D221="uden")=TRUE,1.25,"MOMS?")))*INDEX($D$3:$X$3,MATCH($B$5,$D$2:$X$2))/INDEX($D$3:$X$3,MATCH($C221,$D$2:$X$2)))</f>
        <v>0</v>
      </c>
      <c r="AJ293" s="49">
        <f t="shared" ref="AJ293:AJ298" si="236">IF(AM221="",0,AM221*IF($D221=$B$7,1,IF(AND($D221="med",$B$7="uden")=TRUE,0.8,IF(AND($B$7="med",$D221="uden")=TRUE,1.25,"MOMS?")))*INDEX($D$3:$X$3,MATCH($B$5,$D$2:$X$2))/INDEX($D$3:$X$3,MATCH($C221,$D$2:$X$2)))</f>
        <v>0</v>
      </c>
      <c r="AK293" s="49">
        <f t="shared" ref="AK293:AK298" si="237">IF(AN221="",0,AN221*IF($D221=$B$7,1,IF(AND($D221="med",$B$7="uden")=TRUE,0.8,IF(AND($B$7="med",$D221="uden")=TRUE,1.25,"MOMS?")))*INDEX($D$3:$X$3,MATCH($B$5,$D$2:$X$2))/INDEX($D$3:$X$3,MATCH($C221,$D$2:$X$2)))</f>
        <v>0</v>
      </c>
      <c r="AL293" s="49">
        <f t="shared" ref="AL293:AL298" si="238">IF(AO221="",0,AO221*IF($D221=$B$7,1,IF(AND($D221="med",$B$7="uden")=TRUE,0.8,IF(AND($B$7="med",$D221="uden")=TRUE,1.25,"MOMS?")))*INDEX($D$3:$X$3,MATCH($B$5,$D$2:$X$2))/INDEX($D$3:$X$3,MATCH($C221,$D$2:$X$2)))</f>
        <v>0</v>
      </c>
      <c r="AM293" s="49">
        <f t="shared" ref="AM293:AM298" si="239">IF(AP221="",0,AP221*IF($D221=$B$7,1,IF(AND($D221="med",$B$7="uden")=TRUE,0.8,IF(AND($B$7="med",$D221="uden")=TRUE,1.25,"MOMS?")))*INDEX($D$3:$X$3,MATCH($B$5,$D$2:$X$2))/INDEX($D$3:$X$3,MATCH($C221,$D$2:$X$2)))</f>
        <v>0</v>
      </c>
      <c r="AN293" s="49">
        <f t="shared" ref="AN293:AN298" si="240">IF(AQ221="",0,AQ221*IF($D221=$B$7,1,IF(AND($D221="med",$B$7="uden")=TRUE,0.8,IF(AND($B$7="med",$D221="uden")=TRUE,1.25,"MOMS?")))*INDEX($D$3:$X$3,MATCH($B$5,$D$2:$X$2))/INDEX($D$3:$X$3,MATCH($C221,$D$2:$X$2)))</f>
        <v>0</v>
      </c>
      <c r="AO293" s="49">
        <f t="shared" ref="AO293:AO298" si="241">IF(AR221="",0,AR221*IF($D221=$B$7,1,IF(AND($D221="med",$B$7="uden")=TRUE,0.8,IF(AND($B$7="med",$D221="uden")=TRUE,1.25,"MOMS?")))*INDEX($D$3:$X$3,MATCH($B$5,$D$2:$X$2))/INDEX($D$3:$X$3,MATCH($C221,$D$2:$X$2)))</f>
        <v>0</v>
      </c>
      <c r="AP293" s="49">
        <f t="shared" ref="AP293:AP298" si="242">IF(AS221="",0,AS221*IF($D221=$B$7,1,IF(AND($D221="med",$B$7="uden")=TRUE,0.8,IF(AND($B$7="med",$D221="uden")=TRUE,1.25,"MOMS?")))*INDEX($D$3:$X$3,MATCH($B$5,$D$2:$X$2))/INDEX($D$3:$X$3,MATCH($C221,$D$2:$X$2)))</f>
        <v>0</v>
      </c>
      <c r="AQ293" s="49">
        <f t="shared" ref="AQ293:AQ298" si="243">IF(AT221="",0,AT221*IF($D221=$B$7,1,IF(AND($D221="med",$B$7="uden")=TRUE,0.8,IF(AND($B$7="med",$D221="uden")=TRUE,1.25,"MOMS?")))*INDEX($D$3:$X$3,MATCH($B$5,$D$2:$X$2))/INDEX($D$3:$X$3,MATCH($C221,$D$2:$X$2)))</f>
        <v>0</v>
      </c>
      <c r="AR293" s="49">
        <f t="shared" ref="AR293:AR298" si="244">IF(AU221="",0,AU221*IF($D221=$B$7,1,IF(AND($D221="med",$B$7="uden")=TRUE,0.8,IF(AND($B$7="med",$D221="uden")=TRUE,1.25,"MOMS?")))*INDEX($D$3:$X$3,MATCH($B$5,$D$2:$X$2))/INDEX($D$3:$X$3,MATCH($C221,$D$2:$X$2)))</f>
        <v>0</v>
      </c>
      <c r="AS293" s="49">
        <f t="shared" ref="AS293:AS298" si="245">IF(AV221="",0,AV221*IF($D221=$B$7,1,IF(AND($D221="med",$B$7="uden")=TRUE,0.8,IF(AND($B$7="med",$D221="uden")=TRUE,1.25,"MOMS?")))*INDEX($D$3:$X$3,MATCH($B$5,$D$2:$X$2))/INDEX($D$3:$X$3,MATCH($C221,$D$2:$X$2)))</f>
        <v>0</v>
      </c>
      <c r="AT293" s="49">
        <f t="shared" ref="AT293:AT298" si="246">IF(AW221="",0,AW221*IF($D221=$B$7,1,IF(AND($D221="med",$B$7="uden")=TRUE,0.8,IF(AND($B$7="med",$D221="uden")=TRUE,1.25,"MOMS?")))*INDEX($D$3:$X$3,MATCH($B$5,$D$2:$X$2))/INDEX($D$3:$X$3,MATCH($C221,$D$2:$X$2)))</f>
        <v>0</v>
      </c>
      <c r="AU293" s="49">
        <f t="shared" ref="AU293:AU298" si="247">IF(AX221="",0,AX221*IF($D221=$B$7,1,IF(AND($D221="med",$B$7="uden")=TRUE,0.8,IF(AND($B$7="med",$D221="uden")=TRUE,1.25,"MOMS?")))*INDEX($D$3:$X$3,MATCH($B$5,$D$2:$X$2))/INDEX($D$3:$X$3,MATCH($C221,$D$2:$X$2)))</f>
        <v>0</v>
      </c>
      <c r="AV293" s="49">
        <f t="shared" ref="AV293:AV298" si="248">IF(AY221="",0,AY221*IF($D221=$B$7,1,IF(AND($D221="med",$B$7="uden")=TRUE,0.8,IF(AND($B$7="med",$D221="uden")=TRUE,1.25,"MOMS?")))*INDEX($D$3:$X$3,MATCH($B$5,$D$2:$X$2))/INDEX($D$3:$X$3,MATCH($C221,$D$2:$X$2)))</f>
        <v>0</v>
      </c>
      <c r="AW293" s="49">
        <f t="shared" ref="AW293:AW298" si="249">IF(AZ221="",0,AZ221*IF($D221=$B$7,1,IF(AND($D221="med",$B$7="uden")=TRUE,0.8,IF(AND($B$7="med",$D221="uden")=TRUE,1.25,"MOMS?")))*INDEX($D$3:$X$3,MATCH($B$5,$D$2:$X$2))/INDEX($D$3:$X$3,MATCH($C221,$D$2:$X$2)))</f>
        <v>0</v>
      </c>
      <c r="AX293" s="49">
        <f t="shared" ref="AX293:AX298" si="250">IF(BA221="",0,BA221*IF($D221=$B$7,1,IF(AND($D221="med",$B$7="uden")=TRUE,0.8,IF(AND($B$7="med",$D221="uden")=TRUE,1.25,"MOMS?")))*INDEX($D$3:$X$3,MATCH($B$5,$D$2:$X$2))/INDEX($D$3:$X$3,MATCH($C221,$D$2:$X$2)))</f>
        <v>0</v>
      </c>
      <c r="AY293" s="62">
        <f t="shared" ref="AY293:AY298" si="251">IF(BB221="",0,BB221*IF($D221=$B$7,1,IF(AND($D221="med",$B$7="uden")=TRUE,0.8,IF(AND($B$7="med",$D221="uden")=TRUE,1.25,"MOMS?")))*INDEX($D$3:$X$3,MATCH($B$5,$D$2:$X$2))/INDEX($D$3:$X$3,MATCH($C221,$D$2:$X$2)))</f>
        <v>0</v>
      </c>
      <c r="AZ293" s="59"/>
      <c r="BA293" s="59"/>
      <c r="BB293" s="59"/>
    </row>
    <row r="294" spans="1:54" hidden="1">
      <c r="A294" s="57" t="str">
        <f ca="1">IF(Input!A68="","",Input!A68)</f>
        <v/>
      </c>
      <c r="B294" s="49">
        <f ca="1">IF(E222="",0,E222*IF($D222=$B$7,1,IF(AND($D222="med",$B$7="uden")=TRUE,0.8,IF(AND($B$7="med",$D222="uden")=TRUE,1.25,"MOMS?")))*INDEX($D$3:$X$3,MATCH($B$5,$D$2:$X$2))/INDEX($D$3:$X$3,MATCH($C222,$D$2:$X$2)))</f>
        <v>0</v>
      </c>
      <c r="C294" s="49">
        <f t="shared" si="203"/>
        <v>0</v>
      </c>
      <c r="D294" s="49">
        <f t="shared" si="204"/>
        <v>0</v>
      </c>
      <c r="E294" s="49">
        <f t="shared" si="205"/>
        <v>0</v>
      </c>
      <c r="F294" s="49">
        <f t="shared" si="206"/>
        <v>0</v>
      </c>
      <c r="G294" s="49">
        <f t="shared" si="207"/>
        <v>0</v>
      </c>
      <c r="H294" s="49">
        <f t="shared" si="208"/>
        <v>0</v>
      </c>
      <c r="I294" s="49">
        <f t="shared" si="209"/>
        <v>0</v>
      </c>
      <c r="J294" s="49">
        <f t="shared" si="210"/>
        <v>0</v>
      </c>
      <c r="K294" s="49">
        <f t="shared" si="211"/>
        <v>0</v>
      </c>
      <c r="L294" s="49">
        <f t="shared" si="212"/>
        <v>0</v>
      </c>
      <c r="M294" s="49">
        <f t="shared" si="213"/>
        <v>0</v>
      </c>
      <c r="N294" s="49">
        <f t="shared" si="214"/>
        <v>0</v>
      </c>
      <c r="O294" s="49">
        <f t="shared" si="215"/>
        <v>0</v>
      </c>
      <c r="P294" s="49">
        <f t="shared" si="216"/>
        <v>0</v>
      </c>
      <c r="Q294" s="49">
        <f t="shared" si="217"/>
        <v>0</v>
      </c>
      <c r="R294" s="49">
        <f t="shared" si="218"/>
        <v>0</v>
      </c>
      <c r="S294" s="49">
        <f t="shared" si="219"/>
        <v>0</v>
      </c>
      <c r="T294" s="49">
        <f t="shared" si="220"/>
        <v>0</v>
      </c>
      <c r="U294" s="49">
        <f t="shared" si="221"/>
        <v>0</v>
      </c>
      <c r="V294" s="49">
        <f t="shared" si="222"/>
        <v>0</v>
      </c>
      <c r="W294" s="49">
        <f t="shared" si="223"/>
        <v>0</v>
      </c>
      <c r="X294" s="49">
        <f t="shared" si="224"/>
        <v>0</v>
      </c>
      <c r="Y294" s="49">
        <f t="shared" si="225"/>
        <v>0</v>
      </c>
      <c r="Z294" s="49">
        <f t="shared" si="226"/>
        <v>0</v>
      </c>
      <c r="AA294" s="49">
        <f t="shared" si="227"/>
        <v>0</v>
      </c>
      <c r="AB294" s="49">
        <f t="shared" si="228"/>
        <v>0</v>
      </c>
      <c r="AC294" s="49">
        <f t="shared" si="229"/>
        <v>0</v>
      </c>
      <c r="AD294" s="49">
        <f t="shared" si="230"/>
        <v>0</v>
      </c>
      <c r="AE294" s="49">
        <f t="shared" si="231"/>
        <v>0</v>
      </c>
      <c r="AF294" s="49">
        <f t="shared" si="232"/>
        <v>0</v>
      </c>
      <c r="AG294" s="49">
        <f t="shared" si="233"/>
        <v>0</v>
      </c>
      <c r="AH294" s="49">
        <f t="shared" si="234"/>
        <v>0</v>
      </c>
      <c r="AI294" s="49">
        <f t="shared" si="235"/>
        <v>0</v>
      </c>
      <c r="AJ294" s="49">
        <f t="shared" si="236"/>
        <v>0</v>
      </c>
      <c r="AK294" s="49">
        <f t="shared" si="237"/>
        <v>0</v>
      </c>
      <c r="AL294" s="49">
        <f t="shared" si="238"/>
        <v>0</v>
      </c>
      <c r="AM294" s="49">
        <f t="shared" si="239"/>
        <v>0</v>
      </c>
      <c r="AN294" s="49">
        <f t="shared" si="240"/>
        <v>0</v>
      </c>
      <c r="AO294" s="49">
        <f t="shared" si="241"/>
        <v>0</v>
      </c>
      <c r="AP294" s="49">
        <f t="shared" si="242"/>
        <v>0</v>
      </c>
      <c r="AQ294" s="49">
        <f t="shared" si="243"/>
        <v>0</v>
      </c>
      <c r="AR294" s="49">
        <f t="shared" si="244"/>
        <v>0</v>
      </c>
      <c r="AS294" s="49">
        <f t="shared" si="245"/>
        <v>0</v>
      </c>
      <c r="AT294" s="49">
        <f t="shared" si="246"/>
        <v>0</v>
      </c>
      <c r="AU294" s="49">
        <f t="shared" si="247"/>
        <v>0</v>
      </c>
      <c r="AV294" s="49">
        <f t="shared" si="248"/>
        <v>0</v>
      </c>
      <c r="AW294" s="49">
        <f t="shared" si="249"/>
        <v>0</v>
      </c>
      <c r="AX294" s="49">
        <f t="shared" si="250"/>
        <v>0</v>
      </c>
      <c r="AY294" s="62">
        <f t="shared" si="251"/>
        <v>0</v>
      </c>
      <c r="AZ294" s="59"/>
      <c r="BA294" s="59"/>
      <c r="BB294" s="59"/>
    </row>
    <row r="295" spans="1:54" hidden="1">
      <c r="A295" s="57" t="str">
        <f ca="1">IF(Input!A69="","",Input!A69)</f>
        <v/>
      </c>
      <c r="B295" s="49">
        <f ca="1">IF(E223="",0,E223*IF($D223=$B$7,1,IF(AND($D223="med",$B$7="uden")=TRUE,0.8,IF(AND($B$7="med",$D223="uden")=TRUE,1.25,"MOMS?")))*INDEX($D$3:$X$3,MATCH($B$5,$D$2:$X$2))/INDEX($D$3:$X$3,MATCH($C223,$D$2:$X$2)))</f>
        <v>0</v>
      </c>
      <c r="C295" s="49">
        <f t="shared" si="203"/>
        <v>0</v>
      </c>
      <c r="D295" s="49">
        <f t="shared" si="204"/>
        <v>0</v>
      </c>
      <c r="E295" s="49">
        <f t="shared" si="205"/>
        <v>0</v>
      </c>
      <c r="F295" s="49">
        <f t="shared" si="206"/>
        <v>0</v>
      </c>
      <c r="G295" s="49">
        <f t="shared" si="207"/>
        <v>0</v>
      </c>
      <c r="H295" s="49">
        <f t="shared" si="208"/>
        <v>0</v>
      </c>
      <c r="I295" s="49">
        <f t="shared" si="209"/>
        <v>0</v>
      </c>
      <c r="J295" s="49">
        <f t="shared" si="210"/>
        <v>0</v>
      </c>
      <c r="K295" s="49">
        <f t="shared" si="211"/>
        <v>0</v>
      </c>
      <c r="L295" s="49">
        <f t="shared" si="212"/>
        <v>0</v>
      </c>
      <c r="M295" s="49">
        <f t="shared" si="213"/>
        <v>0</v>
      </c>
      <c r="N295" s="49">
        <f t="shared" si="214"/>
        <v>0</v>
      </c>
      <c r="O295" s="49">
        <f t="shared" si="215"/>
        <v>0</v>
      </c>
      <c r="P295" s="49">
        <f t="shared" si="216"/>
        <v>0</v>
      </c>
      <c r="Q295" s="49">
        <f t="shared" si="217"/>
        <v>0</v>
      </c>
      <c r="R295" s="49">
        <f t="shared" si="218"/>
        <v>0</v>
      </c>
      <c r="S295" s="49">
        <f t="shared" si="219"/>
        <v>0</v>
      </c>
      <c r="T295" s="49">
        <f t="shared" si="220"/>
        <v>0</v>
      </c>
      <c r="U295" s="49">
        <f t="shared" si="221"/>
        <v>0</v>
      </c>
      <c r="V295" s="49">
        <f t="shared" si="222"/>
        <v>0</v>
      </c>
      <c r="W295" s="49">
        <f t="shared" si="223"/>
        <v>0</v>
      </c>
      <c r="X295" s="49">
        <f t="shared" si="224"/>
        <v>0</v>
      </c>
      <c r="Y295" s="49">
        <f t="shared" si="225"/>
        <v>0</v>
      </c>
      <c r="Z295" s="49">
        <f t="shared" si="226"/>
        <v>0</v>
      </c>
      <c r="AA295" s="49">
        <f t="shared" si="227"/>
        <v>0</v>
      </c>
      <c r="AB295" s="49">
        <f t="shared" si="228"/>
        <v>0</v>
      </c>
      <c r="AC295" s="49">
        <f t="shared" si="229"/>
        <v>0</v>
      </c>
      <c r="AD295" s="49">
        <f t="shared" si="230"/>
        <v>0</v>
      </c>
      <c r="AE295" s="49">
        <f t="shared" si="231"/>
        <v>0</v>
      </c>
      <c r="AF295" s="49">
        <f t="shared" si="232"/>
        <v>0</v>
      </c>
      <c r="AG295" s="49">
        <f t="shared" si="233"/>
        <v>0</v>
      </c>
      <c r="AH295" s="49">
        <f t="shared" si="234"/>
        <v>0</v>
      </c>
      <c r="AI295" s="49">
        <f t="shared" si="235"/>
        <v>0</v>
      </c>
      <c r="AJ295" s="49">
        <f t="shared" si="236"/>
        <v>0</v>
      </c>
      <c r="AK295" s="49">
        <f t="shared" si="237"/>
        <v>0</v>
      </c>
      <c r="AL295" s="49">
        <f t="shared" si="238"/>
        <v>0</v>
      </c>
      <c r="AM295" s="49">
        <f t="shared" si="239"/>
        <v>0</v>
      </c>
      <c r="AN295" s="49">
        <f t="shared" si="240"/>
        <v>0</v>
      </c>
      <c r="AO295" s="49">
        <f t="shared" si="241"/>
        <v>0</v>
      </c>
      <c r="AP295" s="49">
        <f t="shared" si="242"/>
        <v>0</v>
      </c>
      <c r="AQ295" s="49">
        <f t="shared" si="243"/>
        <v>0</v>
      </c>
      <c r="AR295" s="49">
        <f t="shared" si="244"/>
        <v>0</v>
      </c>
      <c r="AS295" s="49">
        <f t="shared" si="245"/>
        <v>0</v>
      </c>
      <c r="AT295" s="49">
        <f t="shared" si="246"/>
        <v>0</v>
      </c>
      <c r="AU295" s="49">
        <f t="shared" si="247"/>
        <v>0</v>
      </c>
      <c r="AV295" s="49">
        <f t="shared" si="248"/>
        <v>0</v>
      </c>
      <c r="AW295" s="49">
        <f t="shared" si="249"/>
        <v>0</v>
      </c>
      <c r="AX295" s="49">
        <f t="shared" si="250"/>
        <v>0</v>
      </c>
      <c r="AY295" s="62">
        <f t="shared" si="251"/>
        <v>0</v>
      </c>
      <c r="AZ295" s="59"/>
      <c r="BA295" s="59"/>
      <c r="BB295" s="59"/>
    </row>
    <row r="296" spans="1:54" hidden="1">
      <c r="A296" s="57" t="str">
        <f ca="1">IF(Input!A70="","",Input!A70)</f>
        <v/>
      </c>
      <c r="B296" s="49">
        <f ca="1">IF(E224="",0,E224*IF($D224=$B$7,1,IF(AND($D224="med",$B$7="uden")=TRUE,0.8,IF(AND($B$7="med",$D224="uden")=TRUE,1.25,"MOMS?")))*INDEX($D$3:$X$3,MATCH($B$5,$D$2:$X$2))/INDEX($D$3:$X$3,MATCH($C224,$D$2:$X$2)))</f>
        <v>0</v>
      </c>
      <c r="C296" s="49">
        <f t="shared" si="203"/>
        <v>0</v>
      </c>
      <c r="D296" s="49">
        <f t="shared" si="204"/>
        <v>0</v>
      </c>
      <c r="E296" s="49">
        <f t="shared" si="205"/>
        <v>0</v>
      </c>
      <c r="F296" s="49">
        <f t="shared" si="206"/>
        <v>0</v>
      </c>
      <c r="G296" s="49">
        <f t="shared" si="207"/>
        <v>0</v>
      </c>
      <c r="H296" s="49">
        <f t="shared" si="208"/>
        <v>0</v>
      </c>
      <c r="I296" s="49">
        <f t="shared" si="209"/>
        <v>0</v>
      </c>
      <c r="J296" s="49">
        <f t="shared" si="210"/>
        <v>0</v>
      </c>
      <c r="K296" s="49">
        <f t="shared" si="211"/>
        <v>0</v>
      </c>
      <c r="L296" s="49">
        <f t="shared" si="212"/>
        <v>0</v>
      </c>
      <c r="M296" s="49">
        <f t="shared" si="213"/>
        <v>0</v>
      </c>
      <c r="N296" s="49">
        <f t="shared" si="214"/>
        <v>0</v>
      </c>
      <c r="O296" s="49">
        <f t="shared" si="215"/>
        <v>0</v>
      </c>
      <c r="P296" s="49">
        <f t="shared" si="216"/>
        <v>0</v>
      </c>
      <c r="Q296" s="49">
        <f t="shared" si="217"/>
        <v>0</v>
      </c>
      <c r="R296" s="49">
        <f t="shared" si="218"/>
        <v>0</v>
      </c>
      <c r="S296" s="49">
        <f t="shared" si="219"/>
        <v>0</v>
      </c>
      <c r="T296" s="49">
        <f t="shared" si="220"/>
        <v>0</v>
      </c>
      <c r="U296" s="49">
        <f t="shared" si="221"/>
        <v>0</v>
      </c>
      <c r="V296" s="49">
        <f t="shared" si="222"/>
        <v>0</v>
      </c>
      <c r="W296" s="49">
        <f t="shared" si="223"/>
        <v>0</v>
      </c>
      <c r="X296" s="49">
        <f t="shared" si="224"/>
        <v>0</v>
      </c>
      <c r="Y296" s="49">
        <f t="shared" si="225"/>
        <v>0</v>
      </c>
      <c r="Z296" s="49">
        <f t="shared" si="226"/>
        <v>0</v>
      </c>
      <c r="AA296" s="49">
        <f t="shared" si="227"/>
        <v>0</v>
      </c>
      <c r="AB296" s="49">
        <f t="shared" si="228"/>
        <v>0</v>
      </c>
      <c r="AC296" s="49">
        <f t="shared" si="229"/>
        <v>0</v>
      </c>
      <c r="AD296" s="49">
        <f t="shared" si="230"/>
        <v>0</v>
      </c>
      <c r="AE296" s="49">
        <f t="shared" si="231"/>
        <v>0</v>
      </c>
      <c r="AF296" s="49">
        <f t="shared" si="232"/>
        <v>0</v>
      </c>
      <c r="AG296" s="49">
        <f t="shared" si="233"/>
        <v>0</v>
      </c>
      <c r="AH296" s="49">
        <f t="shared" si="234"/>
        <v>0</v>
      </c>
      <c r="AI296" s="49">
        <f t="shared" si="235"/>
        <v>0</v>
      </c>
      <c r="AJ296" s="49">
        <f t="shared" si="236"/>
        <v>0</v>
      </c>
      <c r="AK296" s="49">
        <f t="shared" si="237"/>
        <v>0</v>
      </c>
      <c r="AL296" s="49">
        <f t="shared" si="238"/>
        <v>0</v>
      </c>
      <c r="AM296" s="49">
        <f t="shared" si="239"/>
        <v>0</v>
      </c>
      <c r="AN296" s="49">
        <f t="shared" si="240"/>
        <v>0</v>
      </c>
      <c r="AO296" s="49">
        <f t="shared" si="241"/>
        <v>0</v>
      </c>
      <c r="AP296" s="49">
        <f t="shared" si="242"/>
        <v>0</v>
      </c>
      <c r="AQ296" s="49">
        <f t="shared" si="243"/>
        <v>0</v>
      </c>
      <c r="AR296" s="49">
        <f t="shared" si="244"/>
        <v>0</v>
      </c>
      <c r="AS296" s="49">
        <f t="shared" si="245"/>
        <v>0</v>
      </c>
      <c r="AT296" s="49">
        <f t="shared" si="246"/>
        <v>0</v>
      </c>
      <c r="AU296" s="49">
        <f t="shared" si="247"/>
        <v>0</v>
      </c>
      <c r="AV296" s="49">
        <f t="shared" si="248"/>
        <v>0</v>
      </c>
      <c r="AW296" s="49">
        <f t="shared" si="249"/>
        <v>0</v>
      </c>
      <c r="AX296" s="49">
        <f t="shared" si="250"/>
        <v>0</v>
      </c>
      <c r="AY296" s="62">
        <f t="shared" si="251"/>
        <v>0</v>
      </c>
      <c r="AZ296" s="59"/>
      <c r="BA296" s="59"/>
      <c r="BB296" s="59"/>
    </row>
    <row r="297" spans="1:54" hidden="1">
      <c r="A297" s="57" t="str">
        <f ca="1">IF(Input!A71="","",Input!A71)</f>
        <v/>
      </c>
      <c r="B297" s="49">
        <f ca="1">IF(E225="",0,E225*IF($D225=$B$7,1,IF(AND($D225="med",$B$7="uden")=TRUE,0.8,IF(AND($B$7="med",$D225="uden")=TRUE,1.25,"MOMS?")))*INDEX($D$3:$X$3,MATCH($B$5,$D$2:$X$2))/INDEX($D$3:$X$3,MATCH($C225,$D$2:$X$2)))</f>
        <v>0</v>
      </c>
      <c r="C297" s="49">
        <f t="shared" si="203"/>
        <v>0</v>
      </c>
      <c r="D297" s="49">
        <f t="shared" si="204"/>
        <v>0</v>
      </c>
      <c r="E297" s="49">
        <f t="shared" si="205"/>
        <v>0</v>
      </c>
      <c r="F297" s="49">
        <f t="shared" si="206"/>
        <v>0</v>
      </c>
      <c r="G297" s="49">
        <f t="shared" si="207"/>
        <v>0</v>
      </c>
      <c r="H297" s="49">
        <f t="shared" si="208"/>
        <v>0</v>
      </c>
      <c r="I297" s="49">
        <f t="shared" si="209"/>
        <v>0</v>
      </c>
      <c r="J297" s="49">
        <f t="shared" si="210"/>
        <v>0</v>
      </c>
      <c r="K297" s="49">
        <f t="shared" si="211"/>
        <v>0</v>
      </c>
      <c r="L297" s="49">
        <f t="shared" si="212"/>
        <v>0</v>
      </c>
      <c r="M297" s="49">
        <f t="shared" si="213"/>
        <v>0</v>
      </c>
      <c r="N297" s="49">
        <f t="shared" si="214"/>
        <v>0</v>
      </c>
      <c r="O297" s="49">
        <f t="shared" si="215"/>
        <v>0</v>
      </c>
      <c r="P297" s="49">
        <f t="shared" si="216"/>
        <v>0</v>
      </c>
      <c r="Q297" s="49">
        <f t="shared" si="217"/>
        <v>0</v>
      </c>
      <c r="R297" s="49">
        <f t="shared" si="218"/>
        <v>0</v>
      </c>
      <c r="S297" s="49">
        <f t="shared" si="219"/>
        <v>0</v>
      </c>
      <c r="T297" s="49">
        <f t="shared" si="220"/>
        <v>0</v>
      </c>
      <c r="U297" s="49">
        <f t="shared" si="221"/>
        <v>0</v>
      </c>
      <c r="V297" s="49">
        <f t="shared" si="222"/>
        <v>0</v>
      </c>
      <c r="W297" s="49">
        <f t="shared" si="223"/>
        <v>0</v>
      </c>
      <c r="X297" s="49">
        <f t="shared" si="224"/>
        <v>0</v>
      </c>
      <c r="Y297" s="49">
        <f t="shared" si="225"/>
        <v>0</v>
      </c>
      <c r="Z297" s="49">
        <f t="shared" si="226"/>
        <v>0</v>
      </c>
      <c r="AA297" s="49">
        <f t="shared" si="227"/>
        <v>0</v>
      </c>
      <c r="AB297" s="49">
        <f t="shared" si="228"/>
        <v>0</v>
      </c>
      <c r="AC297" s="49">
        <f t="shared" si="229"/>
        <v>0</v>
      </c>
      <c r="AD297" s="49">
        <f t="shared" si="230"/>
        <v>0</v>
      </c>
      <c r="AE297" s="49">
        <f t="shared" si="231"/>
        <v>0</v>
      </c>
      <c r="AF297" s="49">
        <f t="shared" si="232"/>
        <v>0</v>
      </c>
      <c r="AG297" s="49">
        <f t="shared" si="233"/>
        <v>0</v>
      </c>
      <c r="AH297" s="49">
        <f t="shared" si="234"/>
        <v>0</v>
      </c>
      <c r="AI297" s="49">
        <f t="shared" si="235"/>
        <v>0</v>
      </c>
      <c r="AJ297" s="49">
        <f t="shared" si="236"/>
        <v>0</v>
      </c>
      <c r="AK297" s="49">
        <f t="shared" si="237"/>
        <v>0</v>
      </c>
      <c r="AL297" s="49">
        <f t="shared" si="238"/>
        <v>0</v>
      </c>
      <c r="AM297" s="49">
        <f t="shared" si="239"/>
        <v>0</v>
      </c>
      <c r="AN297" s="49">
        <f t="shared" si="240"/>
        <v>0</v>
      </c>
      <c r="AO297" s="49">
        <f t="shared" si="241"/>
        <v>0</v>
      </c>
      <c r="AP297" s="49">
        <f t="shared" si="242"/>
        <v>0</v>
      </c>
      <c r="AQ297" s="49">
        <f t="shared" si="243"/>
        <v>0</v>
      </c>
      <c r="AR297" s="49">
        <f t="shared" si="244"/>
        <v>0</v>
      </c>
      <c r="AS297" s="49">
        <f t="shared" si="245"/>
        <v>0</v>
      </c>
      <c r="AT297" s="49">
        <f t="shared" si="246"/>
        <v>0</v>
      </c>
      <c r="AU297" s="49">
        <f t="shared" si="247"/>
        <v>0</v>
      </c>
      <c r="AV297" s="49">
        <f t="shared" si="248"/>
        <v>0</v>
      </c>
      <c r="AW297" s="49">
        <f t="shared" si="249"/>
        <v>0</v>
      </c>
      <c r="AX297" s="49">
        <f t="shared" si="250"/>
        <v>0</v>
      </c>
      <c r="AY297" s="62">
        <f t="shared" si="251"/>
        <v>0</v>
      </c>
      <c r="AZ297" s="59"/>
      <c r="BA297" s="59"/>
      <c r="BB297" s="59"/>
    </row>
    <row r="298" spans="1:54" hidden="1">
      <c r="A298" s="50" t="str">
        <f ca="1">IF(Input!A72="","",Input!A72)</f>
        <v/>
      </c>
      <c r="B298" s="58">
        <f ca="1">IF(E226="",0,E226*IF($D226=$B$7,1,IF(AND($D226="med",$B$7="uden")=TRUE,0.8,IF(AND($B$7="med",$D226="uden")=TRUE,1.25,"MOMS?")))*INDEX($D$3:$X$3,MATCH($B$5,$D$2:$X$2))/INDEX($D$3:$X$3,MATCH($C226,$D$2:$X$2)))</f>
        <v>0</v>
      </c>
      <c r="C298" s="58">
        <f t="shared" si="203"/>
        <v>0</v>
      </c>
      <c r="D298" s="58">
        <f t="shared" si="204"/>
        <v>0</v>
      </c>
      <c r="E298" s="58">
        <f t="shared" si="205"/>
        <v>0</v>
      </c>
      <c r="F298" s="58">
        <f t="shared" si="206"/>
        <v>0</v>
      </c>
      <c r="G298" s="58">
        <f t="shared" si="207"/>
        <v>0</v>
      </c>
      <c r="H298" s="58">
        <f t="shared" si="208"/>
        <v>0</v>
      </c>
      <c r="I298" s="58">
        <f t="shared" si="209"/>
        <v>0</v>
      </c>
      <c r="J298" s="58">
        <f t="shared" si="210"/>
        <v>0</v>
      </c>
      <c r="K298" s="58">
        <f t="shared" si="211"/>
        <v>0</v>
      </c>
      <c r="L298" s="58">
        <f t="shared" si="212"/>
        <v>0</v>
      </c>
      <c r="M298" s="58">
        <f t="shared" si="213"/>
        <v>0</v>
      </c>
      <c r="N298" s="58">
        <f t="shared" si="214"/>
        <v>0</v>
      </c>
      <c r="O298" s="58">
        <f t="shared" si="215"/>
        <v>0</v>
      </c>
      <c r="P298" s="58">
        <f t="shared" si="216"/>
        <v>0</v>
      </c>
      <c r="Q298" s="58">
        <f t="shared" si="217"/>
        <v>0</v>
      </c>
      <c r="R298" s="58">
        <f t="shared" si="218"/>
        <v>0</v>
      </c>
      <c r="S298" s="58">
        <f t="shared" si="219"/>
        <v>0</v>
      </c>
      <c r="T298" s="58">
        <f t="shared" si="220"/>
        <v>0</v>
      </c>
      <c r="U298" s="58">
        <f t="shared" si="221"/>
        <v>0</v>
      </c>
      <c r="V298" s="58">
        <f t="shared" si="222"/>
        <v>0</v>
      </c>
      <c r="W298" s="58">
        <f t="shared" si="223"/>
        <v>0</v>
      </c>
      <c r="X298" s="58">
        <f t="shared" si="224"/>
        <v>0</v>
      </c>
      <c r="Y298" s="58">
        <f t="shared" si="225"/>
        <v>0</v>
      </c>
      <c r="Z298" s="58">
        <f t="shared" si="226"/>
        <v>0</v>
      </c>
      <c r="AA298" s="58">
        <f t="shared" si="227"/>
        <v>0</v>
      </c>
      <c r="AB298" s="58">
        <f t="shared" si="228"/>
        <v>0</v>
      </c>
      <c r="AC298" s="58">
        <f t="shared" si="229"/>
        <v>0</v>
      </c>
      <c r="AD298" s="58">
        <f t="shared" si="230"/>
        <v>0</v>
      </c>
      <c r="AE298" s="58">
        <f t="shared" si="231"/>
        <v>0</v>
      </c>
      <c r="AF298" s="58">
        <f t="shared" si="232"/>
        <v>0</v>
      </c>
      <c r="AG298" s="58">
        <f t="shared" si="233"/>
        <v>0</v>
      </c>
      <c r="AH298" s="58">
        <f t="shared" si="234"/>
        <v>0</v>
      </c>
      <c r="AI298" s="58">
        <f t="shared" si="235"/>
        <v>0</v>
      </c>
      <c r="AJ298" s="58">
        <f t="shared" si="236"/>
        <v>0</v>
      </c>
      <c r="AK298" s="58">
        <f t="shared" si="237"/>
        <v>0</v>
      </c>
      <c r="AL298" s="58">
        <f t="shared" si="238"/>
        <v>0</v>
      </c>
      <c r="AM298" s="58">
        <f t="shared" si="239"/>
        <v>0</v>
      </c>
      <c r="AN298" s="58">
        <f t="shared" si="240"/>
        <v>0</v>
      </c>
      <c r="AO298" s="58">
        <f t="shared" si="241"/>
        <v>0</v>
      </c>
      <c r="AP298" s="58">
        <f t="shared" si="242"/>
        <v>0</v>
      </c>
      <c r="AQ298" s="58">
        <f t="shared" si="243"/>
        <v>0</v>
      </c>
      <c r="AR298" s="58">
        <f t="shared" si="244"/>
        <v>0</v>
      </c>
      <c r="AS298" s="58">
        <f t="shared" si="245"/>
        <v>0</v>
      </c>
      <c r="AT298" s="58">
        <f t="shared" si="246"/>
        <v>0</v>
      </c>
      <c r="AU298" s="58">
        <f t="shared" si="247"/>
        <v>0</v>
      </c>
      <c r="AV298" s="58">
        <f t="shared" si="248"/>
        <v>0</v>
      </c>
      <c r="AW298" s="58">
        <f t="shared" si="249"/>
        <v>0</v>
      </c>
      <c r="AX298" s="58">
        <f t="shared" si="250"/>
        <v>0</v>
      </c>
      <c r="AY298" s="63">
        <f t="shared" si="251"/>
        <v>0</v>
      </c>
      <c r="AZ298" s="59"/>
      <c r="BA298" s="59"/>
      <c r="BB298" s="59"/>
    </row>
    <row r="300" spans="1:54" ht="15.75" thickBot="1">
      <c r="A300" s="89" t="s">
        <v>125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54" ht="15.75" thickBot="1">
      <c r="A301" s="90"/>
      <c r="B301" s="205" t="s">
        <v>105</v>
      </c>
      <c r="C301" s="206"/>
      <c r="D301" s="207"/>
      <c r="E301" s="205" t="s">
        <v>106</v>
      </c>
      <c r="F301" s="206"/>
      <c r="G301" s="207"/>
      <c r="H301" s="205" t="s">
        <v>107</v>
      </c>
      <c r="I301" s="206"/>
      <c r="J301" s="207"/>
      <c r="K301" s="205" t="s">
        <v>2</v>
      </c>
      <c r="L301" s="206"/>
      <c r="M301" s="207"/>
      <c r="N301" s="205" t="s">
        <v>108</v>
      </c>
      <c r="O301" s="206"/>
      <c r="P301" s="207"/>
    </row>
    <row r="302" spans="1:54" ht="30">
      <c r="A302" s="91"/>
      <c r="B302" s="201" t="s">
        <v>110</v>
      </c>
      <c r="C302" s="202"/>
      <c r="D302" s="92" t="s">
        <v>111</v>
      </c>
      <c r="E302" s="201" t="s">
        <v>104</v>
      </c>
      <c r="F302" s="202"/>
      <c r="G302" s="92" t="s">
        <v>111</v>
      </c>
      <c r="H302" s="201" t="s">
        <v>104</v>
      </c>
      <c r="I302" s="202"/>
      <c r="J302" s="92" t="s">
        <v>111</v>
      </c>
      <c r="K302" s="201" t="s">
        <v>104</v>
      </c>
      <c r="L302" s="202"/>
      <c r="M302" s="92" t="s">
        <v>111</v>
      </c>
      <c r="N302" s="201" t="s">
        <v>104</v>
      </c>
      <c r="O302" s="202"/>
      <c r="P302" s="92" t="s">
        <v>111</v>
      </c>
    </row>
    <row r="303" spans="1:54">
      <c r="A303" s="91"/>
      <c r="B303" s="203" t="s">
        <v>112</v>
      </c>
      <c r="C303" s="204"/>
      <c r="D303" s="93"/>
      <c r="E303" s="203" t="s">
        <v>113</v>
      </c>
      <c r="F303" s="204"/>
      <c r="G303" s="93"/>
      <c r="H303" s="203" t="s">
        <v>113</v>
      </c>
      <c r="I303" s="204"/>
      <c r="J303" s="93"/>
      <c r="K303" s="203" t="s">
        <v>113</v>
      </c>
      <c r="L303" s="204"/>
      <c r="M303" s="93"/>
      <c r="N303" s="203" t="s">
        <v>113</v>
      </c>
      <c r="O303" s="204"/>
      <c r="P303" s="93"/>
    </row>
    <row r="304" spans="1:54" ht="15.75" thickBot="1">
      <c r="A304" s="94"/>
      <c r="B304" s="95" t="s">
        <v>114</v>
      </c>
      <c r="C304" s="96" t="s">
        <v>115</v>
      </c>
      <c r="D304" s="97" t="s">
        <v>116</v>
      </c>
      <c r="E304" s="95" t="s">
        <v>114</v>
      </c>
      <c r="F304" s="96" t="s">
        <v>115</v>
      </c>
      <c r="G304" s="97" t="s">
        <v>109</v>
      </c>
      <c r="H304" s="95" t="s">
        <v>114</v>
      </c>
      <c r="I304" s="96" t="s">
        <v>115</v>
      </c>
      <c r="J304" s="97" t="s">
        <v>109</v>
      </c>
      <c r="K304" s="95" t="s">
        <v>114</v>
      </c>
      <c r="L304" s="96" t="s">
        <v>115</v>
      </c>
      <c r="M304" s="97" t="s">
        <v>109</v>
      </c>
      <c r="N304" s="95" t="s">
        <v>114</v>
      </c>
      <c r="O304" s="96" t="s">
        <v>115</v>
      </c>
      <c r="P304" s="97" t="s">
        <v>109</v>
      </c>
    </row>
    <row r="305" spans="1:16">
      <c r="A305" s="91">
        <v>2011</v>
      </c>
      <c r="B305" s="98">
        <v>364</v>
      </c>
      <c r="C305" s="87">
        <v>391</v>
      </c>
      <c r="D305" s="99">
        <v>53.3</v>
      </c>
      <c r="E305" s="98">
        <v>237</v>
      </c>
      <c r="F305" s="87">
        <v>255</v>
      </c>
      <c r="G305" s="99">
        <v>59.2</v>
      </c>
      <c r="H305" s="98">
        <v>5.2</v>
      </c>
      <c r="I305" s="87">
        <v>5.6</v>
      </c>
      <c r="J305" s="99">
        <v>1.6</v>
      </c>
      <c r="K305" s="98">
        <v>181</v>
      </c>
      <c r="L305" s="87">
        <v>195</v>
      </c>
      <c r="M305" s="99">
        <v>77.400000000000006</v>
      </c>
      <c r="N305" s="98">
        <v>445</v>
      </c>
      <c r="O305" s="87">
        <v>479</v>
      </c>
      <c r="P305" s="99">
        <v>101.1</v>
      </c>
    </row>
    <row r="306" spans="1:16">
      <c r="A306" s="91">
        <v>2012</v>
      </c>
      <c r="B306" s="98">
        <v>393</v>
      </c>
      <c r="C306" s="87">
        <v>422</v>
      </c>
      <c r="D306" s="99">
        <v>52.4</v>
      </c>
      <c r="E306" s="98">
        <v>215</v>
      </c>
      <c r="F306" s="87">
        <v>231</v>
      </c>
      <c r="G306" s="99">
        <v>57.8</v>
      </c>
      <c r="H306" s="98">
        <v>5.3</v>
      </c>
      <c r="I306" s="87">
        <v>5.7</v>
      </c>
      <c r="J306" s="99">
        <v>1.6</v>
      </c>
      <c r="K306" s="98">
        <v>187</v>
      </c>
      <c r="L306" s="87">
        <v>202</v>
      </c>
      <c r="M306" s="99">
        <v>75.8</v>
      </c>
      <c r="N306" s="98">
        <v>455</v>
      </c>
      <c r="O306" s="87">
        <v>489</v>
      </c>
      <c r="P306" s="99">
        <v>101.6</v>
      </c>
    </row>
    <row r="307" spans="1:16">
      <c r="A307" s="91">
        <v>2013</v>
      </c>
      <c r="B307" s="98">
        <v>361</v>
      </c>
      <c r="C307" s="87">
        <v>389</v>
      </c>
      <c r="D307" s="99">
        <v>47.3</v>
      </c>
      <c r="E307" s="98">
        <v>172</v>
      </c>
      <c r="F307" s="87">
        <v>185</v>
      </c>
      <c r="G307" s="99">
        <v>49.3</v>
      </c>
      <c r="H307" s="98">
        <v>5</v>
      </c>
      <c r="I307" s="87">
        <v>5.4</v>
      </c>
      <c r="J307" s="99">
        <v>1.6</v>
      </c>
      <c r="K307" s="98">
        <v>200</v>
      </c>
      <c r="L307" s="87">
        <v>215</v>
      </c>
      <c r="M307" s="99">
        <v>77.7</v>
      </c>
      <c r="N307" s="98">
        <v>438</v>
      </c>
      <c r="O307" s="87">
        <v>471</v>
      </c>
      <c r="P307" s="99">
        <v>101.6</v>
      </c>
    </row>
    <row r="308" spans="1:16">
      <c r="A308" s="91">
        <v>2014</v>
      </c>
      <c r="B308" s="98">
        <v>290</v>
      </c>
      <c r="C308" s="87">
        <v>312</v>
      </c>
      <c r="D308" s="99">
        <v>45.9</v>
      </c>
      <c r="E308" s="98">
        <v>167</v>
      </c>
      <c r="F308" s="87">
        <v>179</v>
      </c>
      <c r="G308" s="99">
        <v>42.2</v>
      </c>
      <c r="H308" s="98">
        <v>4.5999999999999996</v>
      </c>
      <c r="I308" s="87">
        <v>5</v>
      </c>
      <c r="J308" s="99">
        <v>1.7</v>
      </c>
      <c r="K308" s="98">
        <v>215</v>
      </c>
      <c r="L308" s="87">
        <v>231</v>
      </c>
      <c r="M308" s="99">
        <v>84.3</v>
      </c>
      <c r="N308" s="98">
        <v>417</v>
      </c>
      <c r="O308" s="87">
        <v>448</v>
      </c>
      <c r="P308" s="99">
        <v>101.7</v>
      </c>
    </row>
    <row r="309" spans="1:16">
      <c r="A309" s="91">
        <v>2015</v>
      </c>
      <c r="B309" s="98">
        <v>290</v>
      </c>
      <c r="C309" s="87">
        <v>312</v>
      </c>
      <c r="D309" s="99">
        <v>45.3</v>
      </c>
      <c r="E309" s="98">
        <v>168</v>
      </c>
      <c r="F309" s="87">
        <v>180</v>
      </c>
      <c r="G309" s="99">
        <v>42.5</v>
      </c>
      <c r="H309" s="98">
        <v>4.5999999999999996</v>
      </c>
      <c r="I309" s="87">
        <v>5</v>
      </c>
      <c r="J309" s="99">
        <v>1.7</v>
      </c>
      <c r="K309" s="98">
        <v>219</v>
      </c>
      <c r="L309" s="87">
        <v>235</v>
      </c>
      <c r="M309" s="99">
        <v>83.8</v>
      </c>
      <c r="N309" s="98">
        <v>427</v>
      </c>
      <c r="O309" s="87">
        <v>459</v>
      </c>
      <c r="P309" s="99">
        <v>103</v>
      </c>
    </row>
    <row r="310" spans="1:16">
      <c r="A310" s="91">
        <v>2016</v>
      </c>
      <c r="B310" s="98">
        <v>304</v>
      </c>
      <c r="C310" s="87">
        <v>327</v>
      </c>
      <c r="D310" s="99">
        <v>45.1</v>
      </c>
      <c r="E310" s="98">
        <v>171</v>
      </c>
      <c r="F310" s="87">
        <v>184</v>
      </c>
      <c r="G310" s="99">
        <v>44</v>
      </c>
      <c r="H310" s="98">
        <v>4.7</v>
      </c>
      <c r="I310" s="87">
        <v>5</v>
      </c>
      <c r="J310" s="99">
        <v>1.7</v>
      </c>
      <c r="K310" s="98">
        <v>186</v>
      </c>
      <c r="L310" s="87">
        <v>200</v>
      </c>
      <c r="M310" s="99">
        <v>79.2</v>
      </c>
      <c r="N310" s="98">
        <v>441</v>
      </c>
      <c r="O310" s="87">
        <v>474</v>
      </c>
      <c r="P310" s="99">
        <v>105</v>
      </c>
    </row>
    <row r="311" spans="1:16">
      <c r="A311" s="91">
        <v>2017</v>
      </c>
      <c r="B311" s="98">
        <v>300</v>
      </c>
      <c r="C311" s="87">
        <v>323</v>
      </c>
      <c r="D311" s="99">
        <v>42.2</v>
      </c>
      <c r="E311" s="98">
        <v>176</v>
      </c>
      <c r="F311" s="87">
        <v>190</v>
      </c>
      <c r="G311" s="99">
        <v>45.7</v>
      </c>
      <c r="H311" s="98">
        <v>4.7</v>
      </c>
      <c r="I311" s="87">
        <v>5</v>
      </c>
      <c r="J311" s="99">
        <v>1.7</v>
      </c>
      <c r="K311" s="98">
        <v>184</v>
      </c>
      <c r="L311" s="87">
        <v>197</v>
      </c>
      <c r="M311" s="99">
        <v>78.7</v>
      </c>
      <c r="N311" s="98">
        <v>456</v>
      </c>
      <c r="O311" s="87">
        <v>490</v>
      </c>
      <c r="P311" s="99">
        <v>107.8</v>
      </c>
    </row>
    <row r="312" spans="1:16">
      <c r="A312" s="91">
        <v>2018</v>
      </c>
      <c r="B312" s="98">
        <v>303</v>
      </c>
      <c r="C312" s="87">
        <v>326</v>
      </c>
      <c r="D312" s="99">
        <v>41.7</v>
      </c>
      <c r="E312" s="98">
        <v>178</v>
      </c>
      <c r="F312" s="87">
        <v>192</v>
      </c>
      <c r="G312" s="99">
        <v>47</v>
      </c>
      <c r="H312" s="98">
        <v>4.7</v>
      </c>
      <c r="I312" s="87">
        <v>5</v>
      </c>
      <c r="J312" s="99">
        <v>1.7</v>
      </c>
      <c r="K312" s="98">
        <v>193</v>
      </c>
      <c r="L312" s="87">
        <v>207</v>
      </c>
      <c r="M312" s="99">
        <v>79.400000000000006</v>
      </c>
      <c r="N312" s="98">
        <v>463</v>
      </c>
      <c r="O312" s="87">
        <v>497</v>
      </c>
      <c r="P312" s="99">
        <v>108.6</v>
      </c>
    </row>
    <row r="313" spans="1:16">
      <c r="A313" s="91">
        <v>2019</v>
      </c>
      <c r="B313" s="98">
        <v>289</v>
      </c>
      <c r="C313" s="87">
        <v>311</v>
      </c>
      <c r="D313" s="99">
        <v>41.7</v>
      </c>
      <c r="E313" s="98">
        <v>185</v>
      </c>
      <c r="F313" s="87">
        <v>199</v>
      </c>
      <c r="G313" s="99">
        <v>47.2</v>
      </c>
      <c r="H313" s="98">
        <v>4.5999999999999996</v>
      </c>
      <c r="I313" s="87">
        <v>4.9000000000000004</v>
      </c>
      <c r="J313" s="99">
        <v>1.6</v>
      </c>
      <c r="K313" s="98">
        <v>187</v>
      </c>
      <c r="L313" s="87">
        <v>202</v>
      </c>
      <c r="M313" s="99">
        <v>79.2</v>
      </c>
      <c r="N313" s="98">
        <v>469</v>
      </c>
      <c r="O313" s="87">
        <v>504</v>
      </c>
      <c r="P313" s="99">
        <v>110.2</v>
      </c>
    </row>
    <row r="314" spans="1:16">
      <c r="A314" s="91">
        <v>2020</v>
      </c>
      <c r="B314" s="98">
        <v>293</v>
      </c>
      <c r="C314" s="87">
        <v>315</v>
      </c>
      <c r="D314" s="99">
        <v>41.4</v>
      </c>
      <c r="E314" s="98">
        <v>192</v>
      </c>
      <c r="F314" s="87">
        <v>206</v>
      </c>
      <c r="G314" s="99">
        <v>48.6</v>
      </c>
      <c r="H314" s="98">
        <v>4.5999999999999996</v>
      </c>
      <c r="I314" s="87">
        <v>4.9000000000000004</v>
      </c>
      <c r="J314" s="99">
        <v>1.6</v>
      </c>
      <c r="K314" s="98">
        <v>189</v>
      </c>
      <c r="L314" s="87">
        <v>203</v>
      </c>
      <c r="M314" s="99">
        <v>78.599999999999994</v>
      </c>
      <c r="N314" s="98">
        <v>486</v>
      </c>
      <c r="O314" s="87">
        <v>522</v>
      </c>
      <c r="P314" s="99">
        <v>113</v>
      </c>
    </row>
    <row r="315" spans="1:16">
      <c r="A315" s="91">
        <v>2021</v>
      </c>
      <c r="B315" s="98">
        <v>279</v>
      </c>
      <c r="C315" s="87">
        <v>300</v>
      </c>
      <c r="D315" s="99">
        <v>41.4</v>
      </c>
      <c r="E315" s="98">
        <v>181</v>
      </c>
      <c r="F315" s="87">
        <v>194</v>
      </c>
      <c r="G315" s="99">
        <v>44.9</v>
      </c>
      <c r="H315" s="98">
        <v>4.4000000000000004</v>
      </c>
      <c r="I315" s="87">
        <v>4.8</v>
      </c>
      <c r="J315" s="99">
        <v>1.6</v>
      </c>
      <c r="K315" s="98">
        <v>185</v>
      </c>
      <c r="L315" s="87">
        <v>198</v>
      </c>
      <c r="M315" s="99">
        <v>78.900000000000006</v>
      </c>
      <c r="N315" s="98">
        <v>479</v>
      </c>
      <c r="O315" s="87">
        <v>515</v>
      </c>
      <c r="P315" s="99">
        <v>111.8</v>
      </c>
    </row>
    <row r="316" spans="1:16">
      <c r="A316" s="91">
        <v>2022</v>
      </c>
      <c r="B316" s="98">
        <v>284</v>
      </c>
      <c r="C316" s="87">
        <v>306</v>
      </c>
      <c r="D316" s="99">
        <v>41.4</v>
      </c>
      <c r="E316" s="98">
        <v>181</v>
      </c>
      <c r="F316" s="87">
        <v>195</v>
      </c>
      <c r="G316" s="99">
        <v>45.6</v>
      </c>
      <c r="H316" s="98">
        <v>4.5</v>
      </c>
      <c r="I316" s="87">
        <v>4.8</v>
      </c>
      <c r="J316" s="99">
        <v>1.6</v>
      </c>
      <c r="K316" s="98">
        <v>189</v>
      </c>
      <c r="L316" s="87">
        <v>204</v>
      </c>
      <c r="M316" s="99">
        <v>78.3</v>
      </c>
      <c r="N316" s="98">
        <v>483</v>
      </c>
      <c r="O316" s="87">
        <v>519</v>
      </c>
      <c r="P316" s="99">
        <v>111.9</v>
      </c>
    </row>
    <row r="317" spans="1:16">
      <c r="A317" s="91">
        <v>2023</v>
      </c>
      <c r="B317" s="98">
        <v>290</v>
      </c>
      <c r="C317" s="87">
        <v>311</v>
      </c>
      <c r="D317" s="99">
        <v>41.1</v>
      </c>
      <c r="E317" s="98">
        <v>178</v>
      </c>
      <c r="F317" s="87">
        <v>191</v>
      </c>
      <c r="G317" s="99">
        <v>46</v>
      </c>
      <c r="H317" s="98">
        <v>4.5</v>
      </c>
      <c r="I317" s="87">
        <v>4.8</v>
      </c>
      <c r="J317" s="99">
        <v>1.6</v>
      </c>
      <c r="K317" s="98">
        <v>204</v>
      </c>
      <c r="L317" s="87">
        <v>220</v>
      </c>
      <c r="M317" s="99">
        <v>80.8</v>
      </c>
      <c r="N317" s="98">
        <v>465</v>
      </c>
      <c r="O317" s="87">
        <v>500</v>
      </c>
      <c r="P317" s="99">
        <v>109.8</v>
      </c>
    </row>
    <row r="318" spans="1:16">
      <c r="A318" s="91">
        <v>2024</v>
      </c>
      <c r="B318" s="98">
        <v>236</v>
      </c>
      <c r="C318" s="87">
        <v>254</v>
      </c>
      <c r="D318" s="99">
        <v>36.4</v>
      </c>
      <c r="E318" s="98">
        <v>171</v>
      </c>
      <c r="F318" s="87">
        <v>184</v>
      </c>
      <c r="G318" s="99">
        <v>43.2</v>
      </c>
      <c r="H318" s="98">
        <v>4.2</v>
      </c>
      <c r="I318" s="87">
        <v>4.5</v>
      </c>
      <c r="J318" s="99">
        <v>1.6</v>
      </c>
      <c r="K318" s="98">
        <v>183</v>
      </c>
      <c r="L318" s="87">
        <v>197</v>
      </c>
      <c r="M318" s="99">
        <v>75.599999999999994</v>
      </c>
      <c r="N318" s="98">
        <v>434</v>
      </c>
      <c r="O318" s="87">
        <v>467</v>
      </c>
      <c r="P318" s="99">
        <v>106</v>
      </c>
    </row>
    <row r="319" spans="1:16">
      <c r="A319" s="91">
        <v>2025</v>
      </c>
      <c r="B319" s="98">
        <v>231</v>
      </c>
      <c r="C319" s="87">
        <v>248</v>
      </c>
      <c r="D319" s="99">
        <v>35.9</v>
      </c>
      <c r="E319" s="98">
        <v>171</v>
      </c>
      <c r="F319" s="87">
        <v>183</v>
      </c>
      <c r="G319" s="99">
        <v>43.4</v>
      </c>
      <c r="H319" s="98">
        <v>4.2</v>
      </c>
      <c r="I319" s="87">
        <v>4.5</v>
      </c>
      <c r="J319" s="99">
        <v>1.6</v>
      </c>
      <c r="K319" s="98">
        <v>171</v>
      </c>
      <c r="L319" s="87">
        <v>184</v>
      </c>
      <c r="M319" s="99">
        <v>71</v>
      </c>
      <c r="N319" s="98">
        <v>426</v>
      </c>
      <c r="O319" s="87">
        <v>458</v>
      </c>
      <c r="P319" s="99">
        <v>104.1</v>
      </c>
    </row>
    <row r="320" spans="1:16">
      <c r="A320" s="91">
        <v>2026</v>
      </c>
      <c r="B320" s="98">
        <v>216</v>
      </c>
      <c r="C320" s="87">
        <v>232</v>
      </c>
      <c r="D320" s="99">
        <v>30.8</v>
      </c>
      <c r="E320" s="98">
        <v>166</v>
      </c>
      <c r="F320" s="87">
        <v>178</v>
      </c>
      <c r="G320" s="99">
        <v>43.4</v>
      </c>
      <c r="H320" s="98">
        <v>4.0999999999999996</v>
      </c>
      <c r="I320" s="87">
        <v>4.5</v>
      </c>
      <c r="J320" s="99">
        <v>1.6</v>
      </c>
      <c r="K320" s="98">
        <v>163</v>
      </c>
      <c r="L320" s="87">
        <v>175</v>
      </c>
      <c r="M320" s="99">
        <v>64.099999999999994</v>
      </c>
      <c r="N320" s="98">
        <v>412</v>
      </c>
      <c r="O320" s="87">
        <v>443</v>
      </c>
      <c r="P320" s="99">
        <v>101.5</v>
      </c>
    </row>
    <row r="321" spans="1:26">
      <c r="A321" s="91">
        <v>2027</v>
      </c>
      <c r="B321" s="98">
        <v>223</v>
      </c>
      <c r="C321" s="87">
        <v>240</v>
      </c>
      <c r="D321" s="99">
        <v>31.1</v>
      </c>
      <c r="E321" s="98">
        <v>166</v>
      </c>
      <c r="F321" s="87">
        <v>179</v>
      </c>
      <c r="G321" s="99">
        <v>44</v>
      </c>
      <c r="H321" s="98">
        <v>4.2</v>
      </c>
      <c r="I321" s="87">
        <v>4.5</v>
      </c>
      <c r="J321" s="99">
        <v>1.6</v>
      </c>
      <c r="K321" s="98">
        <v>168</v>
      </c>
      <c r="L321" s="87">
        <v>181</v>
      </c>
      <c r="M321" s="99">
        <v>65.7</v>
      </c>
      <c r="N321" s="98">
        <v>416</v>
      </c>
      <c r="O321" s="87">
        <v>447</v>
      </c>
      <c r="P321" s="99">
        <v>101.6</v>
      </c>
    </row>
    <row r="322" spans="1:26">
      <c r="A322" s="91">
        <v>2028</v>
      </c>
      <c r="B322" s="98">
        <v>237</v>
      </c>
      <c r="C322" s="87">
        <v>255</v>
      </c>
      <c r="D322" s="99">
        <v>31</v>
      </c>
      <c r="E322" s="98">
        <v>168</v>
      </c>
      <c r="F322" s="87">
        <v>180</v>
      </c>
      <c r="G322" s="99">
        <v>45.3</v>
      </c>
      <c r="H322" s="98">
        <v>4.3</v>
      </c>
      <c r="I322" s="87">
        <v>4.5999999999999996</v>
      </c>
      <c r="J322" s="99">
        <v>1.6</v>
      </c>
      <c r="K322" s="98">
        <v>176</v>
      </c>
      <c r="L322" s="87">
        <v>189</v>
      </c>
      <c r="M322" s="99">
        <v>65</v>
      </c>
      <c r="N322" s="98">
        <v>422</v>
      </c>
      <c r="O322" s="87">
        <v>454</v>
      </c>
      <c r="P322" s="99">
        <v>101.8</v>
      </c>
    </row>
    <row r="323" spans="1:26">
      <c r="A323" s="91">
        <v>2029</v>
      </c>
      <c r="B323" s="98">
        <v>231</v>
      </c>
      <c r="C323" s="87">
        <v>248</v>
      </c>
      <c r="D323" s="99">
        <v>31</v>
      </c>
      <c r="E323" s="98">
        <v>172</v>
      </c>
      <c r="F323" s="87">
        <v>185</v>
      </c>
      <c r="G323" s="99">
        <v>45.9</v>
      </c>
      <c r="H323" s="98">
        <v>4.3</v>
      </c>
      <c r="I323" s="87">
        <v>4.5999999999999996</v>
      </c>
      <c r="J323" s="99">
        <v>1.6</v>
      </c>
      <c r="K323" s="98">
        <v>178</v>
      </c>
      <c r="L323" s="87">
        <v>191</v>
      </c>
      <c r="M323" s="99">
        <v>64.900000000000006</v>
      </c>
      <c r="N323" s="98">
        <v>424</v>
      </c>
      <c r="O323" s="87">
        <v>456</v>
      </c>
      <c r="P323" s="99">
        <v>101.8</v>
      </c>
    </row>
    <row r="324" spans="1:26" ht="15.75" thickBot="1">
      <c r="A324" s="94">
        <v>2030</v>
      </c>
      <c r="B324" s="98">
        <v>229</v>
      </c>
      <c r="C324" s="87">
        <v>246</v>
      </c>
      <c r="D324" s="99">
        <v>31</v>
      </c>
      <c r="E324" s="98">
        <v>173</v>
      </c>
      <c r="F324" s="87">
        <v>186</v>
      </c>
      <c r="G324" s="99">
        <v>45.7</v>
      </c>
      <c r="H324" s="98">
        <v>4.3</v>
      </c>
      <c r="I324" s="87">
        <v>4.5999999999999996</v>
      </c>
      <c r="J324" s="99">
        <v>1.6</v>
      </c>
      <c r="K324" s="98">
        <v>179</v>
      </c>
      <c r="L324" s="87">
        <v>193</v>
      </c>
      <c r="M324" s="99">
        <v>64.900000000000006</v>
      </c>
      <c r="N324" s="98">
        <v>426</v>
      </c>
      <c r="O324" s="87">
        <v>458</v>
      </c>
      <c r="P324" s="99">
        <v>101.7</v>
      </c>
    </row>
    <row r="325" spans="1:26" ht="15.75" thickBot="1">
      <c r="A325" s="100" t="s">
        <v>122</v>
      </c>
      <c r="B325" s="101">
        <f>SUM(B305:B314)/11</f>
        <v>289.72727272727275</v>
      </c>
      <c r="C325" s="102">
        <f>SUM(C305:C314)/10</f>
        <v>342.8</v>
      </c>
      <c r="D325" s="102">
        <f t="shared" ref="D325:P325" si="252">SUM(D305:D314)/10</f>
        <v>45.629999999999995</v>
      </c>
      <c r="E325" s="101">
        <f t="shared" si="252"/>
        <v>186.1</v>
      </c>
      <c r="F325" s="102">
        <f t="shared" si="252"/>
        <v>200.1</v>
      </c>
      <c r="G325" s="103">
        <f t="shared" si="252"/>
        <v>48.35</v>
      </c>
      <c r="H325" s="101">
        <f t="shared" si="252"/>
        <v>4.8000000000000007</v>
      </c>
      <c r="I325" s="102">
        <f t="shared" si="252"/>
        <v>5.15</v>
      </c>
      <c r="J325" s="103">
        <f t="shared" si="252"/>
        <v>1.65</v>
      </c>
      <c r="K325" s="101">
        <f t="shared" si="252"/>
        <v>194.1</v>
      </c>
      <c r="L325" s="102">
        <f t="shared" si="252"/>
        <v>208.7</v>
      </c>
      <c r="M325" s="103">
        <f t="shared" si="252"/>
        <v>79.41</v>
      </c>
      <c r="N325" s="101">
        <f t="shared" si="252"/>
        <v>449.7</v>
      </c>
      <c r="O325" s="102">
        <f t="shared" si="252"/>
        <v>483.3</v>
      </c>
      <c r="P325" s="103">
        <f t="shared" si="252"/>
        <v>105.35999999999999</v>
      </c>
    </row>
    <row r="326" spans="1:26">
      <c r="A326" s="104" t="s">
        <v>117</v>
      </c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1:26">
      <c r="A327" s="104" t="s">
        <v>118</v>
      </c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1:26">
      <c r="A328" s="45"/>
      <c r="B328" s="211"/>
      <c r="C328" s="211"/>
      <c r="D328" s="64"/>
      <c r="E328" s="211"/>
      <c r="F328" s="211"/>
      <c r="G328" s="64"/>
      <c r="H328" s="211"/>
      <c r="I328" s="211"/>
      <c r="J328" s="64"/>
      <c r="K328" s="211"/>
      <c r="L328" s="211"/>
      <c r="M328" s="64"/>
      <c r="N328" s="211"/>
      <c r="O328" s="211"/>
      <c r="P328" s="64"/>
    </row>
    <row r="329" spans="1:26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</row>
    <row r="330" spans="1:26">
      <c r="A330" s="45"/>
      <c r="B330" s="211"/>
      <c r="C330" s="211"/>
      <c r="D330" s="45"/>
      <c r="E330" s="211"/>
      <c r="F330" s="211"/>
      <c r="G330" s="45"/>
      <c r="H330" s="211"/>
      <c r="I330" s="211"/>
      <c r="J330" s="45"/>
      <c r="K330" s="211"/>
      <c r="L330" s="211"/>
      <c r="M330" s="45"/>
      <c r="N330" s="211"/>
      <c r="O330" s="211"/>
      <c r="P330" s="45"/>
    </row>
    <row r="332" spans="1:26" ht="15.75" thickBot="1"/>
    <row r="333" spans="1:26" ht="15.75" thickBot="1">
      <c r="A333" s="105" t="s">
        <v>126</v>
      </c>
      <c r="B333" s="106"/>
      <c r="C333" s="106"/>
      <c r="D333" s="106"/>
      <c r="E333" s="107"/>
      <c r="F333" s="108">
        <v>2010</v>
      </c>
      <c r="G333" s="108">
        <v>2011</v>
      </c>
      <c r="H333" s="108">
        <v>2012</v>
      </c>
      <c r="I333" s="108">
        <v>2013</v>
      </c>
      <c r="J333" s="108">
        <v>2014</v>
      </c>
      <c r="K333" s="108">
        <v>2015</v>
      </c>
      <c r="L333" s="108">
        <v>2016</v>
      </c>
      <c r="M333" s="108">
        <v>2017</v>
      </c>
      <c r="N333" s="108">
        <v>2018</v>
      </c>
      <c r="O333" s="108">
        <v>2019</v>
      </c>
      <c r="P333" s="108">
        <v>2020</v>
      </c>
      <c r="Q333" s="108">
        <v>2021</v>
      </c>
      <c r="R333" s="108">
        <v>2022</v>
      </c>
      <c r="S333" s="108">
        <v>2023</v>
      </c>
      <c r="T333" s="108">
        <v>2024</v>
      </c>
      <c r="U333" s="108">
        <v>2025</v>
      </c>
      <c r="V333" s="108">
        <v>2026</v>
      </c>
      <c r="W333" s="108">
        <v>2027</v>
      </c>
      <c r="X333" s="108">
        <v>2028</v>
      </c>
      <c r="Y333" s="108">
        <v>2029</v>
      </c>
      <c r="Z333" s="109">
        <v>2030</v>
      </c>
    </row>
    <row r="334" spans="1:26">
      <c r="A334" s="110"/>
      <c r="B334" s="208" t="s">
        <v>105</v>
      </c>
      <c r="C334" s="202" t="s">
        <v>110</v>
      </c>
      <c r="D334" s="202" t="s">
        <v>112</v>
      </c>
      <c r="E334" s="111" t="s">
        <v>114</v>
      </c>
      <c r="F334" s="112" t="s">
        <v>121</v>
      </c>
      <c r="G334" s="113">
        <v>364</v>
      </c>
      <c r="H334" s="113">
        <v>393</v>
      </c>
      <c r="I334" s="113">
        <v>361</v>
      </c>
      <c r="J334" s="113">
        <v>290</v>
      </c>
      <c r="K334" s="113">
        <v>290</v>
      </c>
      <c r="L334" s="113">
        <v>304</v>
      </c>
      <c r="M334" s="113">
        <v>300</v>
      </c>
      <c r="N334" s="113">
        <v>303</v>
      </c>
      <c r="O334" s="113">
        <v>289</v>
      </c>
      <c r="P334" s="113">
        <v>293</v>
      </c>
      <c r="Q334" s="113">
        <v>279</v>
      </c>
      <c r="R334" s="113">
        <v>284</v>
      </c>
      <c r="S334" s="113">
        <v>290</v>
      </c>
      <c r="T334" s="113">
        <v>236</v>
      </c>
      <c r="U334" s="113">
        <v>231</v>
      </c>
      <c r="V334" s="113">
        <v>216</v>
      </c>
      <c r="W334" s="113">
        <v>223</v>
      </c>
      <c r="X334" s="113">
        <v>237</v>
      </c>
      <c r="Y334" s="113">
        <v>231</v>
      </c>
      <c r="Z334" s="114">
        <v>229</v>
      </c>
    </row>
    <row r="335" spans="1:26">
      <c r="A335" s="115"/>
      <c r="B335" s="209"/>
      <c r="C335" s="204"/>
      <c r="D335" s="204"/>
      <c r="E335" s="93" t="s">
        <v>115</v>
      </c>
      <c r="F335" s="116" t="s">
        <v>121</v>
      </c>
      <c r="G335" s="87">
        <v>391</v>
      </c>
      <c r="H335" s="87">
        <v>422</v>
      </c>
      <c r="I335" s="87">
        <v>389</v>
      </c>
      <c r="J335" s="87">
        <v>312</v>
      </c>
      <c r="K335" s="87">
        <v>312</v>
      </c>
      <c r="L335" s="87">
        <v>327</v>
      </c>
      <c r="M335" s="87">
        <v>323</v>
      </c>
      <c r="N335" s="87">
        <v>326</v>
      </c>
      <c r="O335" s="87">
        <v>311</v>
      </c>
      <c r="P335" s="87">
        <v>315</v>
      </c>
      <c r="Q335" s="87">
        <v>300</v>
      </c>
      <c r="R335" s="87">
        <v>306</v>
      </c>
      <c r="S335" s="87">
        <v>311</v>
      </c>
      <c r="T335" s="87">
        <v>254</v>
      </c>
      <c r="U335" s="87">
        <v>248</v>
      </c>
      <c r="V335" s="87">
        <v>232</v>
      </c>
      <c r="W335" s="87">
        <v>240</v>
      </c>
      <c r="X335" s="87">
        <v>255</v>
      </c>
      <c r="Y335" s="87">
        <v>248</v>
      </c>
      <c r="Z335" s="99">
        <v>246</v>
      </c>
    </row>
    <row r="336" spans="1:26" ht="30.75" thickBot="1">
      <c r="A336" s="115"/>
      <c r="B336" s="210"/>
      <c r="C336" s="117" t="s">
        <v>111</v>
      </c>
      <c r="D336" s="96" t="s">
        <v>116</v>
      </c>
      <c r="E336" s="97"/>
      <c r="F336" s="118" t="s">
        <v>121</v>
      </c>
      <c r="G336" s="119">
        <v>53.3</v>
      </c>
      <c r="H336" s="119">
        <v>52.4</v>
      </c>
      <c r="I336" s="119">
        <v>47.3</v>
      </c>
      <c r="J336" s="119">
        <v>45.9</v>
      </c>
      <c r="K336" s="119">
        <v>45.3</v>
      </c>
      <c r="L336" s="119">
        <v>45.1</v>
      </c>
      <c r="M336" s="119">
        <v>42.2</v>
      </c>
      <c r="N336" s="119">
        <v>41.7</v>
      </c>
      <c r="O336" s="119">
        <v>41.7</v>
      </c>
      <c r="P336" s="119">
        <v>41.4</v>
      </c>
      <c r="Q336" s="119">
        <v>41.4</v>
      </c>
      <c r="R336" s="119">
        <v>41.4</v>
      </c>
      <c r="S336" s="119">
        <v>41.1</v>
      </c>
      <c r="T336" s="119">
        <v>36.4</v>
      </c>
      <c r="U336" s="119">
        <v>35.9</v>
      </c>
      <c r="V336" s="119">
        <v>30.8</v>
      </c>
      <c r="W336" s="119">
        <v>31.1</v>
      </c>
      <c r="X336" s="119">
        <v>31</v>
      </c>
      <c r="Y336" s="119">
        <v>31</v>
      </c>
      <c r="Z336" s="120">
        <v>31</v>
      </c>
    </row>
    <row r="337" spans="1:26">
      <c r="A337" s="115"/>
      <c r="B337" s="208" t="s">
        <v>106</v>
      </c>
      <c r="C337" s="202" t="s">
        <v>104</v>
      </c>
      <c r="D337" s="202" t="s">
        <v>113</v>
      </c>
      <c r="E337" s="111" t="s">
        <v>114</v>
      </c>
      <c r="F337" s="121" t="s">
        <v>121</v>
      </c>
      <c r="G337" s="87">
        <v>237</v>
      </c>
      <c r="H337" s="87">
        <v>215</v>
      </c>
      <c r="I337" s="87">
        <v>172</v>
      </c>
      <c r="J337" s="87">
        <v>167</v>
      </c>
      <c r="K337" s="87">
        <v>168</v>
      </c>
      <c r="L337" s="87">
        <v>171</v>
      </c>
      <c r="M337" s="87">
        <v>176</v>
      </c>
      <c r="N337" s="87">
        <v>178</v>
      </c>
      <c r="O337" s="87">
        <v>185</v>
      </c>
      <c r="P337" s="87">
        <v>192</v>
      </c>
      <c r="Q337" s="87">
        <v>181</v>
      </c>
      <c r="R337" s="87">
        <v>181</v>
      </c>
      <c r="S337" s="87">
        <v>178</v>
      </c>
      <c r="T337" s="87">
        <v>171</v>
      </c>
      <c r="U337" s="87">
        <v>171</v>
      </c>
      <c r="V337" s="87">
        <v>166</v>
      </c>
      <c r="W337" s="87">
        <v>166</v>
      </c>
      <c r="X337" s="87">
        <v>168</v>
      </c>
      <c r="Y337" s="87">
        <v>172</v>
      </c>
      <c r="Z337" s="99">
        <v>173</v>
      </c>
    </row>
    <row r="338" spans="1:26">
      <c r="A338" s="115"/>
      <c r="B338" s="209"/>
      <c r="C338" s="204"/>
      <c r="D338" s="204"/>
      <c r="E338" s="93" t="s">
        <v>115</v>
      </c>
      <c r="F338" s="121" t="s">
        <v>121</v>
      </c>
      <c r="G338" s="87">
        <v>255</v>
      </c>
      <c r="H338" s="87">
        <v>231</v>
      </c>
      <c r="I338" s="87">
        <v>185</v>
      </c>
      <c r="J338" s="87">
        <v>179</v>
      </c>
      <c r="K338" s="87">
        <v>180</v>
      </c>
      <c r="L338" s="87">
        <v>184</v>
      </c>
      <c r="M338" s="87">
        <v>190</v>
      </c>
      <c r="N338" s="87">
        <v>192</v>
      </c>
      <c r="O338" s="87">
        <v>199</v>
      </c>
      <c r="P338" s="87">
        <v>206</v>
      </c>
      <c r="Q338" s="87">
        <v>194</v>
      </c>
      <c r="R338" s="87">
        <v>195</v>
      </c>
      <c r="S338" s="87">
        <v>191</v>
      </c>
      <c r="T338" s="87">
        <v>184</v>
      </c>
      <c r="U338" s="87">
        <v>183</v>
      </c>
      <c r="V338" s="87">
        <v>178</v>
      </c>
      <c r="W338" s="87">
        <v>179</v>
      </c>
      <c r="X338" s="87">
        <v>180</v>
      </c>
      <c r="Y338" s="87">
        <v>185</v>
      </c>
      <c r="Z338" s="99">
        <v>186</v>
      </c>
    </row>
    <row r="339" spans="1:26" ht="30.75" thickBot="1">
      <c r="A339" s="115"/>
      <c r="B339" s="210"/>
      <c r="C339" s="117" t="s">
        <v>111</v>
      </c>
      <c r="D339" s="96" t="s">
        <v>109</v>
      </c>
      <c r="E339" s="97"/>
      <c r="F339" s="121" t="s">
        <v>121</v>
      </c>
      <c r="G339" s="87">
        <v>59.2</v>
      </c>
      <c r="H339" s="87">
        <v>57.8</v>
      </c>
      <c r="I339" s="87">
        <v>49.3</v>
      </c>
      <c r="J339" s="87">
        <v>42.2</v>
      </c>
      <c r="K339" s="87">
        <v>42.5</v>
      </c>
      <c r="L339" s="87">
        <v>44</v>
      </c>
      <c r="M339" s="87">
        <v>45.7</v>
      </c>
      <c r="N339" s="87">
        <v>47</v>
      </c>
      <c r="O339" s="87">
        <v>47.2</v>
      </c>
      <c r="P339" s="87">
        <v>48.6</v>
      </c>
      <c r="Q339" s="87">
        <v>44.9</v>
      </c>
      <c r="R339" s="87">
        <v>45.6</v>
      </c>
      <c r="S339" s="87">
        <v>46</v>
      </c>
      <c r="T339" s="87">
        <v>43.2</v>
      </c>
      <c r="U339" s="87">
        <v>43.4</v>
      </c>
      <c r="V339" s="87">
        <v>43.4</v>
      </c>
      <c r="W339" s="87">
        <v>44</v>
      </c>
      <c r="X339" s="87">
        <v>45.3</v>
      </c>
      <c r="Y339" s="87">
        <v>45.9</v>
      </c>
      <c r="Z339" s="99">
        <v>45.7</v>
      </c>
    </row>
    <row r="340" spans="1:26">
      <c r="A340" s="115"/>
      <c r="B340" s="208" t="s">
        <v>107</v>
      </c>
      <c r="C340" s="202" t="s">
        <v>104</v>
      </c>
      <c r="D340" s="202" t="s">
        <v>113</v>
      </c>
      <c r="E340" s="111" t="s">
        <v>114</v>
      </c>
      <c r="F340" s="112" t="s">
        <v>121</v>
      </c>
      <c r="G340" s="113">
        <v>5.2</v>
      </c>
      <c r="H340" s="113">
        <v>5.3</v>
      </c>
      <c r="I340" s="113">
        <v>5</v>
      </c>
      <c r="J340" s="113">
        <v>4.5999999999999996</v>
      </c>
      <c r="K340" s="113">
        <v>4.5999999999999996</v>
      </c>
      <c r="L340" s="113">
        <v>4.7</v>
      </c>
      <c r="M340" s="113">
        <v>4.7</v>
      </c>
      <c r="N340" s="113">
        <v>4.7</v>
      </c>
      <c r="O340" s="113">
        <v>4.5999999999999996</v>
      </c>
      <c r="P340" s="113">
        <v>4.5999999999999996</v>
      </c>
      <c r="Q340" s="113">
        <v>4.4000000000000004</v>
      </c>
      <c r="R340" s="113">
        <v>4.5</v>
      </c>
      <c r="S340" s="113">
        <v>4.5</v>
      </c>
      <c r="T340" s="113">
        <v>4.2</v>
      </c>
      <c r="U340" s="113">
        <v>4.2</v>
      </c>
      <c r="V340" s="113">
        <v>4.0999999999999996</v>
      </c>
      <c r="W340" s="113">
        <v>4.2</v>
      </c>
      <c r="X340" s="113">
        <v>4.3</v>
      </c>
      <c r="Y340" s="113">
        <v>4.3</v>
      </c>
      <c r="Z340" s="114">
        <v>4.3</v>
      </c>
    </row>
    <row r="341" spans="1:26">
      <c r="A341" s="115"/>
      <c r="B341" s="209"/>
      <c r="C341" s="204"/>
      <c r="D341" s="204"/>
      <c r="E341" s="93" t="s">
        <v>115</v>
      </c>
      <c r="F341" s="116" t="s">
        <v>121</v>
      </c>
      <c r="G341" s="87">
        <v>5.6</v>
      </c>
      <c r="H341" s="87">
        <v>5.7</v>
      </c>
      <c r="I341" s="87">
        <v>5.4</v>
      </c>
      <c r="J341" s="87">
        <v>5</v>
      </c>
      <c r="K341" s="87">
        <v>5</v>
      </c>
      <c r="L341" s="87">
        <v>5</v>
      </c>
      <c r="M341" s="87">
        <v>5</v>
      </c>
      <c r="N341" s="87">
        <v>5</v>
      </c>
      <c r="O341" s="87">
        <v>4.9000000000000004</v>
      </c>
      <c r="P341" s="87">
        <v>4.9000000000000004</v>
      </c>
      <c r="Q341" s="87">
        <v>4.8</v>
      </c>
      <c r="R341" s="87">
        <v>4.8</v>
      </c>
      <c r="S341" s="87">
        <v>4.8</v>
      </c>
      <c r="T341" s="87">
        <v>4.5</v>
      </c>
      <c r="U341" s="87">
        <v>4.5</v>
      </c>
      <c r="V341" s="87">
        <v>4.5</v>
      </c>
      <c r="W341" s="87">
        <v>4.5</v>
      </c>
      <c r="X341" s="87">
        <v>4.5999999999999996</v>
      </c>
      <c r="Y341" s="87">
        <v>4.5999999999999996</v>
      </c>
      <c r="Z341" s="99">
        <v>4.5999999999999996</v>
      </c>
    </row>
    <row r="342" spans="1:26" ht="30.75" thickBot="1">
      <c r="A342" s="115"/>
      <c r="B342" s="210"/>
      <c r="C342" s="117" t="s">
        <v>111</v>
      </c>
      <c r="D342" s="96" t="s">
        <v>109</v>
      </c>
      <c r="E342" s="97"/>
      <c r="F342" s="118" t="s">
        <v>121</v>
      </c>
      <c r="G342" s="119">
        <v>1.6</v>
      </c>
      <c r="H342" s="119">
        <v>1.6</v>
      </c>
      <c r="I342" s="119">
        <v>1.6</v>
      </c>
      <c r="J342" s="119">
        <v>1.7</v>
      </c>
      <c r="K342" s="119">
        <v>1.7</v>
      </c>
      <c r="L342" s="119">
        <v>1.7</v>
      </c>
      <c r="M342" s="119">
        <v>1.7</v>
      </c>
      <c r="N342" s="119">
        <v>1.7</v>
      </c>
      <c r="O342" s="119">
        <v>1.6</v>
      </c>
      <c r="P342" s="119">
        <v>1.6</v>
      </c>
      <c r="Q342" s="119">
        <v>1.6</v>
      </c>
      <c r="R342" s="119">
        <v>1.6</v>
      </c>
      <c r="S342" s="119">
        <v>1.6</v>
      </c>
      <c r="T342" s="119">
        <v>1.6</v>
      </c>
      <c r="U342" s="119">
        <v>1.6</v>
      </c>
      <c r="V342" s="119">
        <v>1.6</v>
      </c>
      <c r="W342" s="119">
        <v>1.6</v>
      </c>
      <c r="X342" s="119">
        <v>1.6</v>
      </c>
      <c r="Y342" s="119">
        <v>1.6</v>
      </c>
      <c r="Z342" s="120">
        <v>1.6</v>
      </c>
    </row>
    <row r="343" spans="1:26">
      <c r="A343" s="115"/>
      <c r="B343" s="208" t="s">
        <v>2</v>
      </c>
      <c r="C343" s="202" t="s">
        <v>104</v>
      </c>
      <c r="D343" s="202" t="s">
        <v>113</v>
      </c>
      <c r="E343" s="111" t="s">
        <v>114</v>
      </c>
      <c r="F343" s="121" t="s">
        <v>121</v>
      </c>
      <c r="G343" s="87">
        <v>181</v>
      </c>
      <c r="H343" s="87">
        <v>187</v>
      </c>
      <c r="I343" s="87">
        <v>200</v>
      </c>
      <c r="J343" s="87">
        <v>215</v>
      </c>
      <c r="K343" s="87">
        <v>219</v>
      </c>
      <c r="L343" s="87">
        <v>186</v>
      </c>
      <c r="M343" s="87">
        <v>184</v>
      </c>
      <c r="N343" s="87">
        <v>193</v>
      </c>
      <c r="O343" s="87">
        <v>187</v>
      </c>
      <c r="P343" s="87">
        <v>189</v>
      </c>
      <c r="Q343" s="87">
        <v>185</v>
      </c>
      <c r="R343" s="87">
        <v>189</v>
      </c>
      <c r="S343" s="87">
        <v>204</v>
      </c>
      <c r="T343" s="87">
        <v>183</v>
      </c>
      <c r="U343" s="87">
        <v>171</v>
      </c>
      <c r="V343" s="87">
        <v>163</v>
      </c>
      <c r="W343" s="87">
        <v>168</v>
      </c>
      <c r="X343" s="87">
        <v>176</v>
      </c>
      <c r="Y343" s="87">
        <v>178</v>
      </c>
      <c r="Z343" s="99">
        <v>179</v>
      </c>
    </row>
    <row r="344" spans="1:26" s="59" customFormat="1">
      <c r="A344" s="115"/>
      <c r="B344" s="209"/>
      <c r="C344" s="204"/>
      <c r="D344" s="204"/>
      <c r="E344" s="93" t="s">
        <v>115</v>
      </c>
      <c r="F344" s="121" t="s">
        <v>121</v>
      </c>
      <c r="G344" s="87">
        <v>195</v>
      </c>
      <c r="H344" s="87">
        <v>202</v>
      </c>
      <c r="I344" s="87">
        <v>215</v>
      </c>
      <c r="J344" s="87">
        <v>231</v>
      </c>
      <c r="K344" s="87">
        <v>235</v>
      </c>
      <c r="L344" s="87">
        <v>200</v>
      </c>
      <c r="M344" s="87">
        <v>197</v>
      </c>
      <c r="N344" s="87">
        <v>207</v>
      </c>
      <c r="O344" s="87">
        <v>202</v>
      </c>
      <c r="P344" s="87">
        <v>203</v>
      </c>
      <c r="Q344" s="87">
        <v>198</v>
      </c>
      <c r="R344" s="87">
        <v>204</v>
      </c>
      <c r="S344" s="87">
        <v>220</v>
      </c>
      <c r="T344" s="87">
        <v>197</v>
      </c>
      <c r="U344" s="87">
        <v>184</v>
      </c>
      <c r="V344" s="87">
        <v>175</v>
      </c>
      <c r="W344" s="87">
        <v>181</v>
      </c>
      <c r="X344" s="87">
        <v>189</v>
      </c>
      <c r="Y344" s="87">
        <v>191</v>
      </c>
      <c r="Z344" s="99">
        <v>193</v>
      </c>
    </row>
    <row r="345" spans="1:26" ht="30.75" thickBot="1">
      <c r="A345" s="115"/>
      <c r="B345" s="210"/>
      <c r="C345" s="117" t="s">
        <v>111</v>
      </c>
      <c r="D345" s="96" t="s">
        <v>109</v>
      </c>
      <c r="E345" s="97"/>
      <c r="F345" s="121" t="s">
        <v>121</v>
      </c>
      <c r="G345" s="87">
        <v>77.400000000000006</v>
      </c>
      <c r="H345" s="87">
        <v>75.8</v>
      </c>
      <c r="I345" s="87">
        <v>77.7</v>
      </c>
      <c r="J345" s="87">
        <v>84.3</v>
      </c>
      <c r="K345" s="87">
        <v>83.8</v>
      </c>
      <c r="L345" s="87">
        <v>79.2</v>
      </c>
      <c r="M345" s="87">
        <v>78.7</v>
      </c>
      <c r="N345" s="87">
        <v>79.400000000000006</v>
      </c>
      <c r="O345" s="87">
        <v>79.2</v>
      </c>
      <c r="P345" s="87">
        <v>78.599999999999994</v>
      </c>
      <c r="Q345" s="87">
        <v>78.900000000000006</v>
      </c>
      <c r="R345" s="87">
        <v>78.3</v>
      </c>
      <c r="S345" s="87">
        <v>80.8</v>
      </c>
      <c r="T345" s="87">
        <v>75.599999999999994</v>
      </c>
      <c r="U345" s="87">
        <v>71</v>
      </c>
      <c r="V345" s="87">
        <v>64.099999999999994</v>
      </c>
      <c r="W345" s="87">
        <v>65.7</v>
      </c>
      <c r="X345" s="87">
        <v>65</v>
      </c>
      <c r="Y345" s="87">
        <v>64.900000000000006</v>
      </c>
      <c r="Z345" s="99">
        <v>64.900000000000006</v>
      </c>
    </row>
    <row r="346" spans="1:26">
      <c r="A346" s="115"/>
      <c r="B346" s="208" t="s">
        <v>108</v>
      </c>
      <c r="C346" s="202" t="s">
        <v>104</v>
      </c>
      <c r="D346" s="202" t="s">
        <v>113</v>
      </c>
      <c r="E346" s="111" t="s">
        <v>114</v>
      </c>
      <c r="F346" s="112" t="s">
        <v>121</v>
      </c>
      <c r="G346" s="113">
        <v>445</v>
      </c>
      <c r="H346" s="113">
        <v>455</v>
      </c>
      <c r="I346" s="113">
        <v>438</v>
      </c>
      <c r="J346" s="113">
        <v>417</v>
      </c>
      <c r="K346" s="113">
        <v>427</v>
      </c>
      <c r="L346" s="113">
        <v>441</v>
      </c>
      <c r="M346" s="113">
        <v>456</v>
      </c>
      <c r="N346" s="113">
        <v>463</v>
      </c>
      <c r="O346" s="113">
        <v>469</v>
      </c>
      <c r="P346" s="113">
        <v>486</v>
      </c>
      <c r="Q346" s="113">
        <v>479</v>
      </c>
      <c r="R346" s="113">
        <v>483</v>
      </c>
      <c r="S346" s="113">
        <v>465</v>
      </c>
      <c r="T346" s="113">
        <v>434</v>
      </c>
      <c r="U346" s="113">
        <v>426</v>
      </c>
      <c r="V346" s="113">
        <v>412</v>
      </c>
      <c r="W346" s="113">
        <v>416</v>
      </c>
      <c r="X346" s="113">
        <v>422</v>
      </c>
      <c r="Y346" s="113">
        <v>424</v>
      </c>
      <c r="Z346" s="114">
        <v>426</v>
      </c>
    </row>
    <row r="347" spans="1:26">
      <c r="A347" s="115"/>
      <c r="B347" s="209"/>
      <c r="C347" s="204"/>
      <c r="D347" s="204"/>
      <c r="E347" s="93" t="s">
        <v>115</v>
      </c>
      <c r="F347" s="116" t="s">
        <v>121</v>
      </c>
      <c r="G347" s="87">
        <v>479</v>
      </c>
      <c r="H347" s="87">
        <v>489</v>
      </c>
      <c r="I347" s="87">
        <v>471</v>
      </c>
      <c r="J347" s="87">
        <v>448</v>
      </c>
      <c r="K347" s="87">
        <v>459</v>
      </c>
      <c r="L347" s="87">
        <v>474</v>
      </c>
      <c r="M347" s="87">
        <v>490</v>
      </c>
      <c r="N347" s="87">
        <v>497</v>
      </c>
      <c r="O347" s="87">
        <v>504</v>
      </c>
      <c r="P347" s="87">
        <v>522</v>
      </c>
      <c r="Q347" s="87">
        <v>515</v>
      </c>
      <c r="R347" s="87">
        <v>519</v>
      </c>
      <c r="S347" s="87">
        <v>500</v>
      </c>
      <c r="T347" s="87">
        <v>467</v>
      </c>
      <c r="U347" s="87">
        <v>458</v>
      </c>
      <c r="V347" s="87">
        <v>443</v>
      </c>
      <c r="W347" s="87">
        <v>447</v>
      </c>
      <c r="X347" s="87">
        <v>454</v>
      </c>
      <c r="Y347" s="87">
        <v>456</v>
      </c>
      <c r="Z347" s="99">
        <v>458</v>
      </c>
    </row>
    <row r="348" spans="1:26" ht="30.75" thickBot="1">
      <c r="A348" s="122"/>
      <c r="B348" s="210"/>
      <c r="C348" s="117" t="s">
        <v>111</v>
      </c>
      <c r="D348" s="96" t="s">
        <v>109</v>
      </c>
      <c r="E348" s="97"/>
      <c r="F348" s="118" t="s">
        <v>121</v>
      </c>
      <c r="G348" s="119">
        <v>101.1</v>
      </c>
      <c r="H348" s="119">
        <v>101.6</v>
      </c>
      <c r="I348" s="119">
        <v>101.6</v>
      </c>
      <c r="J348" s="119">
        <v>101.7</v>
      </c>
      <c r="K348" s="119">
        <v>103</v>
      </c>
      <c r="L348" s="119">
        <v>105</v>
      </c>
      <c r="M348" s="119">
        <v>107.8</v>
      </c>
      <c r="N348" s="119">
        <v>108.6</v>
      </c>
      <c r="O348" s="119">
        <v>110.2</v>
      </c>
      <c r="P348" s="119">
        <v>113</v>
      </c>
      <c r="Q348" s="119">
        <v>111.8</v>
      </c>
      <c r="R348" s="119">
        <v>111.9</v>
      </c>
      <c r="S348" s="119">
        <v>109.8</v>
      </c>
      <c r="T348" s="119">
        <v>106</v>
      </c>
      <c r="U348" s="119">
        <v>104.1</v>
      </c>
      <c r="V348" s="119">
        <v>101.5</v>
      </c>
      <c r="W348" s="119">
        <v>101.6</v>
      </c>
      <c r="X348" s="119">
        <v>101.8</v>
      </c>
      <c r="Y348" s="119">
        <v>101.8</v>
      </c>
      <c r="Z348" s="120">
        <v>101.7</v>
      </c>
    </row>
    <row r="349" spans="1:26">
      <c r="A349" s="104" t="s">
        <v>117</v>
      </c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>
      <c r="A350" s="104" t="s">
        <v>118</v>
      </c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 ht="15.75" thickBot="1">
      <c r="B351" s="126"/>
    </row>
    <row r="352" spans="1:26" ht="15.75" thickBot="1">
      <c r="A352" s="123" t="s">
        <v>123</v>
      </c>
      <c r="B352" s="127" t="s">
        <v>124</v>
      </c>
    </row>
    <row r="353" spans="1:2">
      <c r="A353" s="124" t="s">
        <v>119</v>
      </c>
      <c r="B353" s="128">
        <v>21</v>
      </c>
    </row>
    <row r="354" spans="1:2" ht="15.75" thickBot="1">
      <c r="A354" s="125" t="s">
        <v>120</v>
      </c>
      <c r="B354" s="129">
        <v>310</v>
      </c>
    </row>
    <row r="355" spans="1:2">
      <c r="A355" s="54" t="str">
        <f ca="1">IF(Input!A272="","",Input!A272)</f>
        <v/>
      </c>
    </row>
    <row r="356" spans="1:2">
      <c r="A356" s="54" t="str">
        <f ca="1">IF(Input!A273="","",Input!A273)</f>
        <v/>
      </c>
    </row>
    <row r="357" spans="1:2">
      <c r="A357" s="54" t="str">
        <f ca="1">IF(Input!A274="","",Input!A274)</f>
        <v/>
      </c>
    </row>
    <row r="358" spans="1:2">
      <c r="A358" s="54" t="str">
        <f ca="1">IF(Input!A275="","",Input!A275)</f>
        <v/>
      </c>
    </row>
    <row r="359" spans="1:2">
      <c r="A359" s="54" t="str">
        <f ca="1">IF(Input!A276="","",Input!A276)</f>
        <v/>
      </c>
    </row>
    <row r="360" spans="1:2">
      <c r="A360" s="54" t="str">
        <f ca="1">IF(Input!A277="","",Input!A277)</f>
        <v/>
      </c>
    </row>
    <row r="361" spans="1:2">
      <c r="A361" s="54" t="str">
        <f ca="1">IF(Input!A278="","",Input!A278)</f>
        <v/>
      </c>
    </row>
    <row r="362" spans="1:2">
      <c r="A362" s="54" t="str">
        <f ca="1">IF(Input!A279="","",Input!A279)</f>
        <v/>
      </c>
    </row>
    <row r="363" spans="1:2">
      <c r="A363" s="54" t="str">
        <f ca="1">IF(Input!A280="","",Input!A280)</f>
        <v/>
      </c>
    </row>
    <row r="364" spans="1:2">
      <c r="A364" s="54" t="str">
        <f ca="1">IF(Input!A281="","",Input!A281)</f>
        <v/>
      </c>
    </row>
    <row r="365" spans="1:2">
      <c r="A365" s="54" t="str">
        <f ca="1">IF(Input!A282="","",Input!A282)</f>
        <v/>
      </c>
    </row>
    <row r="366" spans="1:2">
      <c r="A366" s="54" t="str">
        <f ca="1">IF(Input!A283="","",Input!A283)</f>
        <v/>
      </c>
    </row>
    <row r="367" spans="1:2">
      <c r="A367" s="54" t="str">
        <f ca="1">IF(Input!A284="","",Input!A284)</f>
        <v/>
      </c>
    </row>
    <row r="368" spans="1:2">
      <c r="A368" s="54" t="str">
        <f ca="1">IF(Input!A285="","",Input!A285)</f>
        <v/>
      </c>
    </row>
    <row r="369" spans="1:1">
      <c r="A369" s="54" t="str">
        <f ca="1">IF(Input!A286="","",Input!A286)</f>
        <v/>
      </c>
    </row>
    <row r="370" spans="1:1">
      <c r="A370" s="54" t="str">
        <f ca="1">IF(Input!A287="","",Input!A287)</f>
        <v/>
      </c>
    </row>
    <row r="371" spans="1:1">
      <c r="A371" s="54" t="str">
        <f ca="1">IF(Input!A288="","",Input!A288)</f>
        <v/>
      </c>
    </row>
    <row r="372" spans="1:1">
      <c r="A372" s="54" t="str">
        <f ca="1">IF(Input!A289="","",Input!A289)</f>
        <v/>
      </c>
    </row>
    <row r="373" spans="1:1">
      <c r="A373" s="54" t="str">
        <f ca="1">IF(Input!A290="","",Input!A290)</f>
        <v/>
      </c>
    </row>
    <row r="374" spans="1:1">
      <c r="A374" s="54" t="str">
        <f ca="1">IF(Input!A291="","",Input!A291)</f>
        <v/>
      </c>
    </row>
    <row r="375" spans="1:1">
      <c r="A375" s="54" t="str">
        <f ca="1">IF(Input!A292="","",Input!A292)</f>
        <v/>
      </c>
    </row>
  </sheetData>
  <dataConsolidate/>
  <mergeCells count="41">
    <mergeCell ref="B346:B348"/>
    <mergeCell ref="C346:C347"/>
    <mergeCell ref="D346:D347"/>
    <mergeCell ref="N328:O328"/>
    <mergeCell ref="E330:F330"/>
    <mergeCell ref="H330:I330"/>
    <mergeCell ref="K330:L330"/>
    <mergeCell ref="N330:O330"/>
    <mergeCell ref="D343:D344"/>
    <mergeCell ref="E328:F328"/>
    <mergeCell ref="B343:B345"/>
    <mergeCell ref="C343:C344"/>
    <mergeCell ref="D337:D338"/>
    <mergeCell ref="B334:B336"/>
    <mergeCell ref="B340:B342"/>
    <mergeCell ref="C340:C341"/>
    <mergeCell ref="D340:D341"/>
    <mergeCell ref="C334:C335"/>
    <mergeCell ref="K302:L302"/>
    <mergeCell ref="B303:C303"/>
    <mergeCell ref="E303:F303"/>
    <mergeCell ref="H303:I303"/>
    <mergeCell ref="K303:L303"/>
    <mergeCell ref="H328:I328"/>
    <mergeCell ref="K328:L328"/>
    <mergeCell ref="D334:D335"/>
    <mergeCell ref="B337:B339"/>
    <mergeCell ref="C337:C338"/>
    <mergeCell ref="B328:C328"/>
    <mergeCell ref="B330:C330"/>
    <mergeCell ref="D1:E1"/>
    <mergeCell ref="N302:O302"/>
    <mergeCell ref="N303:O303"/>
    <mergeCell ref="B301:D301"/>
    <mergeCell ref="E301:G301"/>
    <mergeCell ref="H301:J301"/>
    <mergeCell ref="K301:M301"/>
    <mergeCell ref="N301:P301"/>
    <mergeCell ref="B302:C302"/>
    <mergeCell ref="E302:F302"/>
    <mergeCell ref="H302:I302"/>
  </mergeCells>
  <phoneticPr fontId="12" type="noConversion"/>
  <dataValidations count="5">
    <dataValidation type="list" allowBlank="1" showInputMessage="1" showErrorMessage="1" sqref="B7 D157:D226">
      <formula1>Moms</formula1>
    </dataValidation>
    <dataValidation type="list" allowBlank="1" showInputMessage="1" showErrorMessage="1" sqref="D11:D80">
      <formula1>Afgifter</formula1>
    </dataValidation>
    <dataValidation type="list" allowBlank="1" showInputMessage="1" showErrorMessage="1" sqref="B5 C170:C226 C11:C80">
      <formula1>År</formula1>
    </dataValidation>
    <dataValidation type="list" allowBlank="1" showInputMessage="1" showErrorMessage="1" sqref="B4">
      <formula1>Levetid</formula1>
    </dataValidation>
    <dataValidation type="list" allowBlank="1" showInputMessage="1" showErrorMessage="1" errorTitle="ok" error="jkhkjh" sqref="C157:C169">
      <formula1>År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CF87"/>
  <sheetViews>
    <sheetView tabSelected="1" zoomScale="75" zoomScaleNormal="70" workbookViewId="0">
      <pane xSplit="1" topLeftCell="B1" activePane="topRight" state="frozen"/>
      <selection pane="topRight" activeCell="F83" sqref="F83"/>
    </sheetView>
  </sheetViews>
  <sheetFormatPr defaultRowHeight="15"/>
  <cols>
    <col min="1" max="1" width="33.28515625" style="54" customWidth="1"/>
    <col min="2" max="2" width="10.28515625" style="54" customWidth="1"/>
    <col min="3" max="3" width="17.140625" style="54" customWidth="1"/>
    <col min="4" max="4" width="9.140625" style="54"/>
    <col min="5" max="6" width="13.5703125" style="54" customWidth="1"/>
    <col min="7" max="7" width="14.42578125" style="54" customWidth="1"/>
    <col min="8" max="10" width="13.5703125" style="54" customWidth="1"/>
    <col min="11" max="11" width="18.28515625" style="54" customWidth="1"/>
    <col min="12" max="13" width="15.5703125" style="54" bestFit="1" customWidth="1"/>
    <col min="14" max="16384" width="9.140625" style="54"/>
  </cols>
  <sheetData>
    <row r="1" spans="1:84" s="131" customFormat="1" ht="15.75">
      <c r="A1" s="68" t="s">
        <v>15</v>
      </c>
      <c r="B1" s="136"/>
      <c r="C1" s="136"/>
      <c r="D1" s="137"/>
      <c r="E1" s="216" t="s">
        <v>129</v>
      </c>
      <c r="F1" s="216"/>
      <c r="G1" s="217"/>
      <c r="H1" s="218" t="s">
        <v>22</v>
      </c>
      <c r="I1" s="218"/>
      <c r="J1" s="219"/>
      <c r="K1" s="68"/>
      <c r="L1" s="214" t="s">
        <v>53</v>
      </c>
      <c r="M1" s="215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</row>
    <row r="2" spans="1:84" s="131" customFormat="1" ht="30">
      <c r="A2" s="138" t="s">
        <v>3</v>
      </c>
      <c r="B2" s="139" t="s">
        <v>41</v>
      </c>
      <c r="C2" s="139" t="s">
        <v>35</v>
      </c>
      <c r="D2" s="140" t="s">
        <v>4</v>
      </c>
      <c r="E2" s="141" t="s">
        <v>101</v>
      </c>
      <c r="F2" s="141" t="s">
        <v>102</v>
      </c>
      <c r="G2" s="142" t="s">
        <v>103</v>
      </c>
      <c r="H2" s="141" t="s">
        <v>101</v>
      </c>
      <c r="I2" s="141" t="s">
        <v>102</v>
      </c>
      <c r="J2" s="141" t="s">
        <v>103</v>
      </c>
      <c r="K2" s="143" t="s">
        <v>23</v>
      </c>
      <c r="L2" s="144" t="s">
        <v>83</v>
      </c>
      <c r="M2" s="145" t="s">
        <v>84</v>
      </c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</row>
    <row r="3" spans="1:84">
      <c r="A3" s="11" t="s">
        <v>0</v>
      </c>
      <c r="B3" s="11" t="s">
        <v>29</v>
      </c>
      <c r="C3" s="11" t="s">
        <v>13</v>
      </c>
      <c r="D3" s="40" t="s">
        <v>5</v>
      </c>
      <c r="E3" s="32"/>
      <c r="F3" s="32"/>
      <c r="G3" s="38">
        <f t="shared" ref="G3:G34" si="0">F3-E3</f>
        <v>0</v>
      </c>
      <c r="H3" s="35">
        <v>34</v>
      </c>
      <c r="I3" s="35"/>
      <c r="J3" s="39">
        <f t="shared" ref="J3:J34" si="1">I3-H3</f>
        <v>-34</v>
      </c>
      <c r="K3" s="13"/>
      <c r="L3" s="132">
        <f ca="1">Beregninger!AZ3</f>
        <v>-34</v>
      </c>
      <c r="M3" s="132">
        <f ca="1">Beregninger!CY3</f>
        <v>-34</v>
      </c>
    </row>
    <row r="4" spans="1:84">
      <c r="A4" s="11" t="s">
        <v>16</v>
      </c>
      <c r="B4" s="11" t="s">
        <v>31</v>
      </c>
      <c r="C4" s="11" t="s">
        <v>13</v>
      </c>
      <c r="D4" s="40" t="s">
        <v>37</v>
      </c>
      <c r="E4" s="32"/>
      <c r="F4" s="32">
        <v>99</v>
      </c>
      <c r="G4" s="38">
        <f t="shared" si="0"/>
        <v>99</v>
      </c>
      <c r="H4" s="35"/>
      <c r="I4" s="35"/>
      <c r="J4" s="39">
        <f t="shared" si="1"/>
        <v>0</v>
      </c>
      <c r="K4" s="13"/>
      <c r="L4" s="133">
        <f ca="1">Beregninger!AZ4</f>
        <v>480.35308919389757</v>
      </c>
      <c r="M4" s="133">
        <f ca="1">Beregninger!CY4</f>
        <v>1795.4603333011462</v>
      </c>
    </row>
    <row r="5" spans="1:84">
      <c r="A5" s="11" t="s">
        <v>17</v>
      </c>
      <c r="B5" s="11" t="s">
        <v>31</v>
      </c>
      <c r="C5" s="11" t="s">
        <v>13</v>
      </c>
      <c r="D5" s="40" t="s">
        <v>37</v>
      </c>
      <c r="E5" s="32"/>
      <c r="F5" s="32"/>
      <c r="G5" s="38">
        <f t="shared" si="0"/>
        <v>0</v>
      </c>
      <c r="H5" s="36"/>
      <c r="I5" s="36"/>
      <c r="J5" s="39">
        <f t="shared" si="1"/>
        <v>0</v>
      </c>
      <c r="K5" s="13"/>
      <c r="L5" s="133">
        <f ca="1">Beregninger!AZ5</f>
        <v>0</v>
      </c>
      <c r="M5" s="133">
        <f ca="1">Beregninger!CY5</f>
        <v>0</v>
      </c>
    </row>
    <row r="6" spans="1:84">
      <c r="A6" s="11" t="s">
        <v>7</v>
      </c>
      <c r="B6" s="11" t="s">
        <v>31</v>
      </c>
      <c r="C6" s="11" t="s">
        <v>13</v>
      </c>
      <c r="D6" s="40" t="s">
        <v>40</v>
      </c>
      <c r="E6" s="32"/>
      <c r="F6" s="32"/>
      <c r="G6" s="38">
        <f t="shared" si="0"/>
        <v>0</v>
      </c>
      <c r="H6" s="35"/>
      <c r="I6" s="35"/>
      <c r="J6" s="39">
        <f t="shared" si="1"/>
        <v>0</v>
      </c>
      <c r="K6" s="13"/>
      <c r="L6" s="133">
        <f ca="1">Beregninger!AZ6</f>
        <v>0</v>
      </c>
      <c r="M6" s="133">
        <f ca="1">Beregninger!CY6</f>
        <v>0</v>
      </c>
    </row>
    <row r="7" spans="1:84">
      <c r="A7" s="11" t="s">
        <v>8</v>
      </c>
      <c r="B7" s="11" t="s">
        <v>31</v>
      </c>
      <c r="C7" s="11" t="s">
        <v>13</v>
      </c>
      <c r="D7" s="40" t="s">
        <v>21</v>
      </c>
      <c r="E7" s="43"/>
      <c r="F7" s="32"/>
      <c r="G7" s="38">
        <f t="shared" si="0"/>
        <v>0</v>
      </c>
      <c r="H7" s="35"/>
      <c r="I7" s="35"/>
      <c r="J7" s="39">
        <f t="shared" si="1"/>
        <v>0</v>
      </c>
      <c r="K7" s="13"/>
      <c r="L7" s="133">
        <f ca="1">Beregninger!AZ7</f>
        <v>0</v>
      </c>
      <c r="M7" s="133">
        <f ca="1">Beregninger!CY7</f>
        <v>0</v>
      </c>
    </row>
    <row r="8" spans="1:84">
      <c r="A8" s="11" t="s">
        <v>9</v>
      </c>
      <c r="B8" s="11" t="s">
        <v>31</v>
      </c>
      <c r="C8" s="11" t="s">
        <v>13</v>
      </c>
      <c r="D8" s="42" t="s">
        <v>38</v>
      </c>
      <c r="E8" s="44"/>
      <c r="F8" s="37"/>
      <c r="G8" s="38">
        <f t="shared" si="0"/>
        <v>0</v>
      </c>
      <c r="H8" s="35"/>
      <c r="I8" s="35"/>
      <c r="J8" s="39">
        <f t="shared" si="1"/>
        <v>0</v>
      </c>
      <c r="K8" s="13"/>
      <c r="L8" s="133">
        <f ca="1">Beregninger!AZ8</f>
        <v>0</v>
      </c>
      <c r="M8" s="133">
        <f ca="1">Beregninger!CY8</f>
        <v>0</v>
      </c>
    </row>
    <row r="9" spans="1:84">
      <c r="A9" s="11" t="s">
        <v>19</v>
      </c>
      <c r="B9" s="11" t="s">
        <v>31</v>
      </c>
      <c r="C9" s="11" t="s">
        <v>13</v>
      </c>
      <c r="D9" s="40" t="s">
        <v>20</v>
      </c>
      <c r="E9" s="32"/>
      <c r="F9" s="32"/>
      <c r="G9" s="38">
        <f t="shared" si="0"/>
        <v>0</v>
      </c>
      <c r="H9" s="35"/>
      <c r="I9" s="35"/>
      <c r="J9" s="39">
        <f t="shared" si="1"/>
        <v>0</v>
      </c>
      <c r="K9" s="13"/>
      <c r="L9" s="133">
        <f ca="1">Beregninger!AZ9</f>
        <v>0</v>
      </c>
      <c r="M9" s="133">
        <f ca="1">Beregninger!CY9</f>
        <v>0</v>
      </c>
    </row>
    <row r="10" spans="1:84">
      <c r="A10" s="11" t="s">
        <v>47</v>
      </c>
      <c r="B10" s="11" t="s">
        <v>31</v>
      </c>
      <c r="C10" s="11" t="s">
        <v>14</v>
      </c>
      <c r="D10" s="40" t="s">
        <v>38</v>
      </c>
      <c r="E10" s="32"/>
      <c r="F10" s="32">
        <v>90.46</v>
      </c>
      <c r="G10" s="38">
        <f t="shared" si="0"/>
        <v>90.46</v>
      </c>
      <c r="H10" s="35"/>
      <c r="I10" s="35"/>
      <c r="J10" s="39">
        <f t="shared" si="1"/>
        <v>0</v>
      </c>
      <c r="K10" s="13"/>
      <c r="L10" s="133">
        <f ca="1">Beregninger!AZ10</f>
        <v>146.04395116122868</v>
      </c>
      <c r="M10" s="133">
        <f ca="1">Beregninger!CY10</f>
        <v>0</v>
      </c>
    </row>
    <row r="11" spans="1:84">
      <c r="A11" s="11" t="s">
        <v>2</v>
      </c>
      <c r="B11" s="11" t="s">
        <v>31</v>
      </c>
      <c r="C11" s="11" t="s">
        <v>14</v>
      </c>
      <c r="D11" s="40" t="s">
        <v>38</v>
      </c>
      <c r="E11" s="32" t="s">
        <v>121</v>
      </c>
      <c r="F11" s="32" t="s">
        <v>121</v>
      </c>
      <c r="G11" s="38">
        <f ca="1">IF(G4&lt;&gt;0,G4*Forudsætninger!L325*10^(-6),Input!G5*Forudsætninger!L325*10^(-6))</f>
        <v>2.0661299999999997E-2</v>
      </c>
      <c r="H11" s="35"/>
      <c r="I11" s="35"/>
      <c r="J11" s="39">
        <f t="shared" si="1"/>
        <v>0</v>
      </c>
      <c r="K11" s="13"/>
      <c r="L11" s="133">
        <f ca="1">Beregninger!AZ11</f>
        <v>14.647393213132117</v>
      </c>
      <c r="M11" s="133">
        <f ca="1">Beregninger!CY11</f>
        <v>0</v>
      </c>
    </row>
    <row r="12" spans="1:84">
      <c r="A12" s="11" t="s">
        <v>18</v>
      </c>
      <c r="B12" s="11" t="s">
        <v>31</v>
      </c>
      <c r="C12" s="11" t="s">
        <v>14</v>
      </c>
      <c r="D12" s="40" t="s">
        <v>38</v>
      </c>
      <c r="E12" s="32" t="s">
        <v>121</v>
      </c>
      <c r="F12" s="32" t="s">
        <v>121</v>
      </c>
      <c r="G12" s="38">
        <f ca="1">IF(G4&lt;&gt;0,G4*Forudsætninger!O325*10^(-6),Input!G5*Forudsætninger!O325*10^(-6))</f>
        <v>4.7846699999999999E-2</v>
      </c>
      <c r="H12" s="35"/>
      <c r="I12" s="35"/>
      <c r="J12" s="39">
        <f t="shared" si="1"/>
        <v>0</v>
      </c>
      <c r="K12" s="13"/>
      <c r="L12" s="133">
        <f ca="1">Beregninger!AZ12</f>
        <v>21.769494240535966</v>
      </c>
      <c r="M12" s="133">
        <f ca="1">Beregninger!CY12</f>
        <v>0</v>
      </c>
    </row>
    <row r="13" spans="1:84">
      <c r="A13" s="11" t="s">
        <v>6</v>
      </c>
      <c r="B13" s="11" t="s">
        <v>31</v>
      </c>
      <c r="C13" s="11" t="s">
        <v>14</v>
      </c>
      <c r="D13" s="40" t="s">
        <v>38</v>
      </c>
      <c r="E13" s="32"/>
      <c r="F13" s="32"/>
      <c r="G13" s="38">
        <f t="shared" si="0"/>
        <v>0</v>
      </c>
      <c r="H13" s="35"/>
      <c r="I13" s="35"/>
      <c r="J13" s="39">
        <f t="shared" si="1"/>
        <v>0</v>
      </c>
      <c r="K13" s="13"/>
      <c r="L13" s="133">
        <f ca="1">Beregninger!AZ13</f>
        <v>0</v>
      </c>
      <c r="M13" s="133">
        <f ca="1">Beregninger!CY13</f>
        <v>0</v>
      </c>
    </row>
    <row r="14" spans="1:84">
      <c r="A14" s="11" t="s">
        <v>1</v>
      </c>
      <c r="B14" s="11" t="s">
        <v>31</v>
      </c>
      <c r="C14" s="11" t="s">
        <v>14</v>
      </c>
      <c r="D14" s="40" t="s">
        <v>38</v>
      </c>
      <c r="E14" s="32"/>
      <c r="F14" s="32"/>
      <c r="G14" s="38">
        <f t="shared" si="0"/>
        <v>0</v>
      </c>
      <c r="H14" s="35"/>
      <c r="I14" s="35"/>
      <c r="J14" s="39">
        <f t="shared" si="1"/>
        <v>0</v>
      </c>
      <c r="K14" s="13"/>
      <c r="L14" s="133">
        <f ca="1">Beregninger!AZ14</f>
        <v>0</v>
      </c>
      <c r="M14" s="133">
        <f ca="1">Beregninger!CY14</f>
        <v>0</v>
      </c>
    </row>
    <row r="15" spans="1:84">
      <c r="A15" s="11" t="s">
        <v>46</v>
      </c>
      <c r="B15" s="11" t="s">
        <v>31</v>
      </c>
      <c r="C15" s="11" t="s">
        <v>14</v>
      </c>
      <c r="D15" s="40" t="s">
        <v>39</v>
      </c>
      <c r="E15" s="32"/>
      <c r="F15" s="32"/>
      <c r="G15" s="38">
        <f t="shared" si="0"/>
        <v>0</v>
      </c>
      <c r="H15" s="35"/>
      <c r="I15" s="35"/>
      <c r="J15" s="39">
        <f t="shared" si="1"/>
        <v>0</v>
      </c>
      <c r="K15" s="13"/>
      <c r="L15" s="133">
        <f ca="1">Beregninger!AZ15</f>
        <v>0</v>
      </c>
      <c r="M15" s="133">
        <f ca="1">Beregninger!CY15</f>
        <v>0</v>
      </c>
    </row>
    <row r="16" spans="1:84">
      <c r="A16" s="11" t="s">
        <v>66</v>
      </c>
      <c r="B16" s="11" t="s">
        <v>31</v>
      </c>
      <c r="C16" s="11" t="s">
        <v>14</v>
      </c>
      <c r="D16" s="40" t="s">
        <v>38</v>
      </c>
      <c r="E16" s="32"/>
      <c r="F16" s="32"/>
      <c r="G16" s="38">
        <f t="shared" si="0"/>
        <v>0</v>
      </c>
      <c r="H16" s="37"/>
      <c r="I16" s="37"/>
      <c r="J16" s="39">
        <f t="shared" si="1"/>
        <v>0</v>
      </c>
      <c r="K16" s="13"/>
      <c r="L16" s="133">
        <f ca="1">Beregninger!AZ16</f>
        <v>0</v>
      </c>
      <c r="M16" s="133">
        <f ca="1">Beregninger!CY16</f>
        <v>0</v>
      </c>
    </row>
    <row r="17" spans="1:13">
      <c r="A17" s="11" t="s">
        <v>67</v>
      </c>
      <c r="B17" s="11" t="s">
        <v>31</v>
      </c>
      <c r="C17" s="11" t="s">
        <v>14</v>
      </c>
      <c r="D17" s="40" t="s">
        <v>39</v>
      </c>
      <c r="E17" s="32"/>
      <c r="F17" s="32"/>
      <c r="G17" s="38">
        <f t="shared" si="0"/>
        <v>0</v>
      </c>
      <c r="H17" s="37"/>
      <c r="I17" s="37"/>
      <c r="J17" s="39">
        <f t="shared" si="1"/>
        <v>0</v>
      </c>
      <c r="K17" s="13"/>
      <c r="L17" s="133">
        <f ca="1">Beregninger!AZ17</f>
        <v>0</v>
      </c>
      <c r="M17" s="133">
        <f ca="1">Beregninger!CY17</f>
        <v>0</v>
      </c>
    </row>
    <row r="18" spans="1:13">
      <c r="A18" s="11" t="s">
        <v>68</v>
      </c>
      <c r="B18" s="11" t="s">
        <v>31</v>
      </c>
      <c r="C18" s="11" t="s">
        <v>14</v>
      </c>
      <c r="D18" s="40" t="s">
        <v>39</v>
      </c>
      <c r="E18" s="32"/>
      <c r="F18" s="32"/>
      <c r="G18" s="38">
        <f t="shared" si="0"/>
        <v>0</v>
      </c>
      <c r="H18" s="37"/>
      <c r="I18" s="37"/>
      <c r="J18" s="39">
        <f t="shared" si="1"/>
        <v>0</v>
      </c>
      <c r="K18" s="13"/>
      <c r="L18" s="133">
        <f ca="1">Beregninger!AZ18</f>
        <v>0</v>
      </c>
      <c r="M18" s="133">
        <f ca="1">Beregninger!CY18</f>
        <v>0</v>
      </c>
    </row>
    <row r="19" spans="1:13">
      <c r="A19" s="11" t="s">
        <v>73</v>
      </c>
      <c r="B19" s="11" t="s">
        <v>31</v>
      </c>
      <c r="C19" s="11" t="s">
        <v>14</v>
      </c>
      <c r="D19" s="40" t="s">
        <v>38</v>
      </c>
      <c r="E19" s="32"/>
      <c r="F19" s="32"/>
      <c r="G19" s="38">
        <f t="shared" si="0"/>
        <v>0</v>
      </c>
      <c r="H19" s="37"/>
      <c r="I19" s="37"/>
      <c r="J19" s="39">
        <f t="shared" si="1"/>
        <v>0</v>
      </c>
      <c r="K19" s="13"/>
      <c r="L19" s="133">
        <f ca="1">Beregninger!AZ19</f>
        <v>0</v>
      </c>
      <c r="M19" s="133">
        <f ca="1">Beregninger!CY19</f>
        <v>0</v>
      </c>
    </row>
    <row r="20" spans="1:13" ht="16.5" customHeight="1">
      <c r="A20" s="11" t="s">
        <v>72</v>
      </c>
      <c r="B20" s="11" t="s">
        <v>31</v>
      </c>
      <c r="C20" s="11" t="s">
        <v>14</v>
      </c>
      <c r="D20" s="40" t="s">
        <v>38</v>
      </c>
      <c r="E20" s="32"/>
      <c r="F20" s="32"/>
      <c r="G20" s="38">
        <f t="shared" si="0"/>
        <v>0</v>
      </c>
      <c r="H20" s="37"/>
      <c r="I20" s="37"/>
      <c r="J20" s="39">
        <f t="shared" si="1"/>
        <v>0</v>
      </c>
      <c r="K20" s="13"/>
      <c r="L20" s="133">
        <f ca="1">Beregninger!AZ20</f>
        <v>0</v>
      </c>
      <c r="M20" s="133">
        <f ca="1">Beregninger!CY20</f>
        <v>0</v>
      </c>
    </row>
    <row r="21" spans="1:13">
      <c r="A21" s="11" t="s">
        <v>69</v>
      </c>
      <c r="B21" s="11" t="s">
        <v>31</v>
      </c>
      <c r="C21" s="11" t="s">
        <v>14</v>
      </c>
      <c r="D21" s="40" t="s">
        <v>38</v>
      </c>
      <c r="E21" s="32"/>
      <c r="F21" s="32"/>
      <c r="G21" s="38">
        <f t="shared" si="0"/>
        <v>0</v>
      </c>
      <c r="H21" s="37"/>
      <c r="I21" s="37"/>
      <c r="J21" s="39">
        <f t="shared" si="1"/>
        <v>0</v>
      </c>
      <c r="K21" s="12"/>
      <c r="L21" s="134">
        <f ca="1">Beregninger!AZ21</f>
        <v>0</v>
      </c>
      <c r="M21" s="134">
        <f ca="1">Beregninger!CY21</f>
        <v>0</v>
      </c>
    </row>
    <row r="22" spans="1:13">
      <c r="A22" s="11" t="s">
        <v>71</v>
      </c>
      <c r="B22" s="11" t="s">
        <v>31</v>
      </c>
      <c r="C22" s="11" t="s">
        <v>14</v>
      </c>
      <c r="D22" s="40" t="s">
        <v>38</v>
      </c>
      <c r="E22" s="32"/>
      <c r="F22" s="32"/>
      <c r="G22" s="38">
        <f t="shared" si="0"/>
        <v>0</v>
      </c>
      <c r="H22" s="37"/>
      <c r="I22" s="37"/>
      <c r="J22" s="39">
        <f t="shared" si="1"/>
        <v>0</v>
      </c>
      <c r="K22" s="12"/>
      <c r="L22" s="134">
        <f ca="1">Beregninger!AZ22</f>
        <v>0</v>
      </c>
      <c r="M22" s="134">
        <f ca="1">Beregninger!CY22</f>
        <v>0</v>
      </c>
    </row>
    <row r="23" spans="1:13">
      <c r="A23" s="11" t="s">
        <v>70</v>
      </c>
      <c r="B23" s="11" t="s">
        <v>31</v>
      </c>
      <c r="C23" s="11" t="s">
        <v>14</v>
      </c>
      <c r="D23" s="40" t="s">
        <v>38</v>
      </c>
      <c r="E23" s="32"/>
      <c r="F23" s="32"/>
      <c r="G23" s="38">
        <f t="shared" si="0"/>
        <v>0</v>
      </c>
      <c r="H23" s="37"/>
      <c r="I23" s="37"/>
      <c r="J23" s="39">
        <f t="shared" si="1"/>
        <v>0</v>
      </c>
      <c r="K23" s="12"/>
      <c r="L23" s="134">
        <f ca="1">Beregninger!AZ23</f>
        <v>0</v>
      </c>
      <c r="M23" s="134">
        <f ca="1">Beregninger!CY23</f>
        <v>0</v>
      </c>
    </row>
    <row r="24" spans="1:13">
      <c r="A24" s="11" t="s">
        <v>119</v>
      </c>
      <c r="B24" s="11" t="s">
        <v>31</v>
      </c>
      <c r="C24" s="11" t="s">
        <v>14</v>
      </c>
      <c r="D24" s="40" t="s">
        <v>38</v>
      </c>
      <c r="E24" s="32" t="s">
        <v>121</v>
      </c>
      <c r="F24" s="32" t="s">
        <v>121</v>
      </c>
      <c r="G24" s="38">
        <f ca="1">IF(G4&lt;&gt;0,G4*Forudsætninger!F325*10^(-6),Input!G5*Forudsætninger!F325*10^(-6))</f>
        <v>1.9809899999999998E-2</v>
      </c>
      <c r="H24" s="37"/>
      <c r="I24" s="37"/>
      <c r="J24" s="39">
        <f t="shared" si="1"/>
        <v>0</v>
      </c>
      <c r="K24" s="12"/>
      <c r="L24" s="134">
        <f ca="1">Beregninger!AZ24</f>
        <v>0.67162765233567645</v>
      </c>
      <c r="M24" s="134">
        <f ca="1">Beregninger!CY24</f>
        <v>0</v>
      </c>
    </row>
    <row r="25" spans="1:13">
      <c r="A25" s="11" t="s">
        <v>120</v>
      </c>
      <c r="B25" s="11" t="s">
        <v>31</v>
      </c>
      <c r="C25" s="11" t="s">
        <v>14</v>
      </c>
      <c r="D25" s="40" t="s">
        <v>38</v>
      </c>
      <c r="E25" s="32" t="s">
        <v>121</v>
      </c>
      <c r="F25" s="32" t="s">
        <v>121</v>
      </c>
      <c r="G25" s="38">
        <f ca="1">IF(G4&lt;&gt;0,G4*Forudsætninger!I325*10^(-6),Input!G5*Forudsætninger!I325*10^(-6))</f>
        <v>5.0984999999999995E-4</v>
      </c>
      <c r="H25" s="37"/>
      <c r="I25" s="37"/>
      <c r="J25" s="39">
        <f t="shared" si="1"/>
        <v>0</v>
      </c>
      <c r="K25" s="12"/>
      <c r="L25" s="134">
        <f ca="1">Beregninger!AZ25</f>
        <v>0.25517087812139344</v>
      </c>
      <c r="M25" s="134">
        <f ca="1">Beregninger!CY25</f>
        <v>0</v>
      </c>
    </row>
    <row r="26" spans="1:13">
      <c r="A26" s="12"/>
      <c r="B26" s="12"/>
      <c r="C26" s="12"/>
      <c r="D26" s="41"/>
      <c r="E26" s="32"/>
      <c r="F26" s="32"/>
      <c r="G26" s="38">
        <f t="shared" si="0"/>
        <v>0</v>
      </c>
      <c r="H26" s="37"/>
      <c r="I26" s="37"/>
      <c r="J26" s="39">
        <f t="shared" si="1"/>
        <v>0</v>
      </c>
      <c r="K26" s="12"/>
      <c r="L26" s="134">
        <f ca="1">Beregninger!AZ26</f>
        <v>0</v>
      </c>
      <c r="M26" s="134">
        <f ca="1">Beregninger!CY26</f>
        <v>0</v>
      </c>
    </row>
    <row r="27" spans="1:13">
      <c r="A27" s="12"/>
      <c r="B27" s="12"/>
      <c r="C27" s="12"/>
      <c r="D27" s="41"/>
      <c r="E27" s="32"/>
      <c r="F27" s="32"/>
      <c r="G27" s="38">
        <f t="shared" si="0"/>
        <v>0</v>
      </c>
      <c r="H27" s="37"/>
      <c r="I27" s="37"/>
      <c r="J27" s="39">
        <f t="shared" si="1"/>
        <v>0</v>
      </c>
      <c r="K27" s="12"/>
      <c r="L27" s="134">
        <f ca="1">Beregninger!AZ27</f>
        <v>0</v>
      </c>
      <c r="M27" s="134">
        <f ca="1">Beregninger!CY27</f>
        <v>0</v>
      </c>
    </row>
    <row r="28" spans="1:13">
      <c r="A28" s="12"/>
      <c r="B28" s="12"/>
      <c r="C28" s="12"/>
      <c r="D28" s="41"/>
      <c r="E28" s="32"/>
      <c r="F28" s="32"/>
      <c r="G28" s="38">
        <f t="shared" si="0"/>
        <v>0</v>
      </c>
      <c r="H28" s="37"/>
      <c r="I28" s="37"/>
      <c r="J28" s="39">
        <f t="shared" si="1"/>
        <v>0</v>
      </c>
      <c r="K28" s="12"/>
      <c r="L28" s="134">
        <f ca="1">Beregninger!AZ28</f>
        <v>0</v>
      </c>
      <c r="M28" s="134">
        <f ca="1">Beregninger!CY28</f>
        <v>0</v>
      </c>
    </row>
    <row r="29" spans="1:13" hidden="1">
      <c r="A29" s="12"/>
      <c r="B29" s="12"/>
      <c r="C29" s="12"/>
      <c r="D29" s="41"/>
      <c r="E29" s="32"/>
      <c r="F29" s="32"/>
      <c r="G29" s="38">
        <f t="shared" si="0"/>
        <v>0</v>
      </c>
      <c r="H29" s="37"/>
      <c r="I29" s="37"/>
      <c r="J29" s="39">
        <f t="shared" si="1"/>
        <v>0</v>
      </c>
      <c r="K29" s="12"/>
      <c r="L29" s="134">
        <f ca="1">Beregninger!AZ29</f>
        <v>0</v>
      </c>
      <c r="M29" s="134">
        <f ca="1">Beregninger!CY29</f>
        <v>0</v>
      </c>
    </row>
    <row r="30" spans="1:13" hidden="1">
      <c r="A30" s="12"/>
      <c r="B30" s="12"/>
      <c r="C30" s="12"/>
      <c r="D30" s="41"/>
      <c r="E30" s="32"/>
      <c r="F30" s="32"/>
      <c r="G30" s="38">
        <f t="shared" si="0"/>
        <v>0</v>
      </c>
      <c r="H30" s="37"/>
      <c r="I30" s="37"/>
      <c r="J30" s="39">
        <f t="shared" si="1"/>
        <v>0</v>
      </c>
      <c r="K30" s="12"/>
      <c r="L30" s="134">
        <f ca="1">Beregninger!AZ30</f>
        <v>0</v>
      </c>
      <c r="M30" s="134">
        <f ca="1">Beregninger!CY30</f>
        <v>0</v>
      </c>
    </row>
    <row r="31" spans="1:13" hidden="1">
      <c r="A31" s="12"/>
      <c r="B31" s="12"/>
      <c r="C31" s="12"/>
      <c r="D31" s="41"/>
      <c r="E31" s="32"/>
      <c r="F31" s="32"/>
      <c r="G31" s="38">
        <f t="shared" si="0"/>
        <v>0</v>
      </c>
      <c r="H31" s="37"/>
      <c r="I31" s="37"/>
      <c r="J31" s="39">
        <f t="shared" si="1"/>
        <v>0</v>
      </c>
      <c r="K31" s="12"/>
      <c r="L31" s="134">
        <f ca="1">Beregninger!AZ31</f>
        <v>0</v>
      </c>
      <c r="M31" s="134">
        <f ca="1">Beregninger!CY31</f>
        <v>0</v>
      </c>
    </row>
    <row r="32" spans="1:13" hidden="1">
      <c r="A32" s="12"/>
      <c r="B32" s="12"/>
      <c r="C32" s="12"/>
      <c r="D32" s="41"/>
      <c r="E32" s="32"/>
      <c r="F32" s="32"/>
      <c r="G32" s="38">
        <f t="shared" si="0"/>
        <v>0</v>
      </c>
      <c r="H32" s="37"/>
      <c r="I32" s="37"/>
      <c r="J32" s="39">
        <f t="shared" si="1"/>
        <v>0</v>
      </c>
      <c r="K32" s="12"/>
      <c r="L32" s="134">
        <f ca="1">Beregninger!AZ32</f>
        <v>0</v>
      </c>
      <c r="M32" s="134">
        <f ca="1">Beregninger!CY32</f>
        <v>0</v>
      </c>
    </row>
    <row r="33" spans="1:13" hidden="1">
      <c r="A33" s="12"/>
      <c r="B33" s="12"/>
      <c r="C33" s="12"/>
      <c r="D33" s="41"/>
      <c r="E33" s="32"/>
      <c r="F33" s="32"/>
      <c r="G33" s="38">
        <f t="shared" si="0"/>
        <v>0</v>
      </c>
      <c r="H33" s="37"/>
      <c r="I33" s="37"/>
      <c r="J33" s="39">
        <f t="shared" si="1"/>
        <v>0</v>
      </c>
      <c r="K33" s="12"/>
      <c r="L33" s="134">
        <f ca="1">Beregninger!AZ33</f>
        <v>0</v>
      </c>
      <c r="M33" s="134">
        <f ca="1">Beregninger!CY33</f>
        <v>0</v>
      </c>
    </row>
    <row r="34" spans="1:13" hidden="1">
      <c r="A34" s="12"/>
      <c r="B34" s="12"/>
      <c r="C34" s="12"/>
      <c r="D34" s="41"/>
      <c r="E34" s="32"/>
      <c r="F34" s="32"/>
      <c r="G34" s="38">
        <f t="shared" si="0"/>
        <v>0</v>
      </c>
      <c r="H34" s="37"/>
      <c r="I34" s="37"/>
      <c r="J34" s="39">
        <f t="shared" si="1"/>
        <v>0</v>
      </c>
      <c r="K34" s="12"/>
      <c r="L34" s="134">
        <f ca="1">Beregninger!AZ34</f>
        <v>0</v>
      </c>
      <c r="M34" s="134">
        <f ca="1">Beregninger!CY34</f>
        <v>0</v>
      </c>
    </row>
    <row r="35" spans="1:13" hidden="1">
      <c r="A35" s="12"/>
      <c r="B35" s="12"/>
      <c r="C35" s="12"/>
      <c r="D35" s="41"/>
      <c r="E35" s="32"/>
      <c r="F35" s="32"/>
      <c r="G35" s="38">
        <f t="shared" ref="G35:G66" si="2">F35-E35</f>
        <v>0</v>
      </c>
      <c r="H35" s="37"/>
      <c r="I35" s="37"/>
      <c r="J35" s="39">
        <f t="shared" ref="J35:J66" si="3">I35-H35</f>
        <v>0</v>
      </c>
      <c r="K35" s="12"/>
      <c r="L35" s="134">
        <f ca="1">Beregninger!AZ35</f>
        <v>0</v>
      </c>
      <c r="M35" s="134">
        <f ca="1">Beregninger!CY35</f>
        <v>0</v>
      </c>
    </row>
    <row r="36" spans="1:13" hidden="1">
      <c r="A36" s="12"/>
      <c r="B36" s="12"/>
      <c r="C36" s="12"/>
      <c r="D36" s="41"/>
      <c r="E36" s="32"/>
      <c r="F36" s="32"/>
      <c r="G36" s="38">
        <f t="shared" si="2"/>
        <v>0</v>
      </c>
      <c r="H36" s="37"/>
      <c r="I36" s="37"/>
      <c r="J36" s="39">
        <f t="shared" si="3"/>
        <v>0</v>
      </c>
      <c r="K36" s="12"/>
      <c r="L36" s="134">
        <f ca="1">Beregninger!AZ36</f>
        <v>0</v>
      </c>
      <c r="M36" s="134">
        <f ca="1">Beregninger!CY36</f>
        <v>0</v>
      </c>
    </row>
    <row r="37" spans="1:13" hidden="1">
      <c r="A37" s="12"/>
      <c r="B37" s="12"/>
      <c r="C37" s="12"/>
      <c r="D37" s="41"/>
      <c r="E37" s="32"/>
      <c r="F37" s="32"/>
      <c r="G37" s="38">
        <f t="shared" si="2"/>
        <v>0</v>
      </c>
      <c r="H37" s="37"/>
      <c r="I37" s="37"/>
      <c r="J37" s="39">
        <f t="shared" si="3"/>
        <v>0</v>
      </c>
      <c r="K37" s="12"/>
      <c r="L37" s="134">
        <f ca="1">Beregninger!AZ37</f>
        <v>0</v>
      </c>
      <c r="M37" s="134">
        <f ca="1">Beregninger!CY37</f>
        <v>0</v>
      </c>
    </row>
    <row r="38" spans="1:13" hidden="1">
      <c r="A38" s="12"/>
      <c r="B38" s="12"/>
      <c r="C38" s="12"/>
      <c r="D38" s="41"/>
      <c r="E38" s="32"/>
      <c r="F38" s="32"/>
      <c r="G38" s="38">
        <f t="shared" si="2"/>
        <v>0</v>
      </c>
      <c r="H38" s="37"/>
      <c r="I38" s="37"/>
      <c r="J38" s="39">
        <f t="shared" si="3"/>
        <v>0</v>
      </c>
      <c r="K38" s="12"/>
      <c r="L38" s="134">
        <f ca="1">Beregninger!AZ38</f>
        <v>0</v>
      </c>
      <c r="M38" s="134">
        <f ca="1">Beregninger!CY38</f>
        <v>0</v>
      </c>
    </row>
    <row r="39" spans="1:13" hidden="1">
      <c r="A39" s="12"/>
      <c r="B39" s="12"/>
      <c r="C39" s="12"/>
      <c r="D39" s="41"/>
      <c r="E39" s="32"/>
      <c r="F39" s="32"/>
      <c r="G39" s="38">
        <f t="shared" si="2"/>
        <v>0</v>
      </c>
      <c r="H39" s="37"/>
      <c r="I39" s="37"/>
      <c r="J39" s="39">
        <f t="shared" si="3"/>
        <v>0</v>
      </c>
      <c r="K39" s="12"/>
      <c r="L39" s="134">
        <f ca="1">Beregninger!AZ39</f>
        <v>0</v>
      </c>
      <c r="M39" s="134">
        <f ca="1">Beregninger!CY39</f>
        <v>0</v>
      </c>
    </row>
    <row r="40" spans="1:13" hidden="1">
      <c r="A40" s="12"/>
      <c r="B40" s="12"/>
      <c r="C40" s="12"/>
      <c r="D40" s="41"/>
      <c r="E40" s="32"/>
      <c r="F40" s="32"/>
      <c r="G40" s="38">
        <f t="shared" si="2"/>
        <v>0</v>
      </c>
      <c r="H40" s="37"/>
      <c r="I40" s="37"/>
      <c r="J40" s="39">
        <f t="shared" si="3"/>
        <v>0</v>
      </c>
      <c r="K40" s="12"/>
      <c r="L40" s="134">
        <f ca="1">Beregninger!AZ40</f>
        <v>0</v>
      </c>
      <c r="M40" s="134">
        <f ca="1">Beregninger!CY40</f>
        <v>0</v>
      </c>
    </row>
    <row r="41" spans="1:13" hidden="1">
      <c r="A41" s="12"/>
      <c r="B41" s="12"/>
      <c r="C41" s="12"/>
      <c r="D41" s="41"/>
      <c r="E41" s="32"/>
      <c r="F41" s="32"/>
      <c r="G41" s="38">
        <f t="shared" si="2"/>
        <v>0</v>
      </c>
      <c r="H41" s="37"/>
      <c r="I41" s="37"/>
      <c r="J41" s="39">
        <f t="shared" si="3"/>
        <v>0</v>
      </c>
      <c r="K41" s="12"/>
      <c r="L41" s="134">
        <f ca="1">Beregninger!AZ41</f>
        <v>0</v>
      </c>
      <c r="M41" s="134">
        <f ca="1">Beregninger!CY41</f>
        <v>0</v>
      </c>
    </row>
    <row r="42" spans="1:13" hidden="1">
      <c r="A42" s="12"/>
      <c r="B42" s="12"/>
      <c r="C42" s="12"/>
      <c r="D42" s="41"/>
      <c r="E42" s="32"/>
      <c r="F42" s="32"/>
      <c r="G42" s="38">
        <f t="shared" si="2"/>
        <v>0</v>
      </c>
      <c r="H42" s="37"/>
      <c r="I42" s="37"/>
      <c r="J42" s="39">
        <f t="shared" si="3"/>
        <v>0</v>
      </c>
      <c r="K42" s="12"/>
      <c r="L42" s="134">
        <f ca="1">Beregninger!AZ42</f>
        <v>0</v>
      </c>
      <c r="M42" s="134">
        <f ca="1">Beregninger!CY42</f>
        <v>0</v>
      </c>
    </row>
    <row r="43" spans="1:13" hidden="1">
      <c r="A43" s="12"/>
      <c r="B43" s="12"/>
      <c r="C43" s="12"/>
      <c r="D43" s="41"/>
      <c r="E43" s="32"/>
      <c r="F43" s="32"/>
      <c r="G43" s="38">
        <f t="shared" si="2"/>
        <v>0</v>
      </c>
      <c r="H43" s="37"/>
      <c r="I43" s="37"/>
      <c r="J43" s="39">
        <f t="shared" si="3"/>
        <v>0</v>
      </c>
      <c r="K43" s="12"/>
      <c r="L43" s="134">
        <f ca="1">Beregninger!AZ43</f>
        <v>0</v>
      </c>
      <c r="M43" s="134">
        <f ca="1">Beregninger!CY43</f>
        <v>0</v>
      </c>
    </row>
    <row r="44" spans="1:13" hidden="1">
      <c r="A44" s="12"/>
      <c r="B44" s="12"/>
      <c r="C44" s="12"/>
      <c r="D44" s="41"/>
      <c r="E44" s="32"/>
      <c r="F44" s="32"/>
      <c r="G44" s="38">
        <f t="shared" si="2"/>
        <v>0</v>
      </c>
      <c r="H44" s="37"/>
      <c r="I44" s="37"/>
      <c r="J44" s="39">
        <f t="shared" si="3"/>
        <v>0</v>
      </c>
      <c r="K44" s="12"/>
      <c r="L44" s="134">
        <f ca="1">Beregninger!AZ44</f>
        <v>0</v>
      </c>
      <c r="M44" s="134">
        <f ca="1">Beregninger!CY44</f>
        <v>0</v>
      </c>
    </row>
    <row r="45" spans="1:13" hidden="1">
      <c r="A45" s="12"/>
      <c r="B45" s="12"/>
      <c r="C45" s="12"/>
      <c r="D45" s="41"/>
      <c r="E45" s="32"/>
      <c r="F45" s="32"/>
      <c r="G45" s="38">
        <f t="shared" si="2"/>
        <v>0</v>
      </c>
      <c r="H45" s="37"/>
      <c r="I45" s="37"/>
      <c r="J45" s="39">
        <f t="shared" si="3"/>
        <v>0</v>
      </c>
      <c r="K45" s="12"/>
      <c r="L45" s="134">
        <f ca="1">Beregninger!AZ45</f>
        <v>0</v>
      </c>
      <c r="M45" s="134">
        <f ca="1">Beregninger!CY45</f>
        <v>0</v>
      </c>
    </row>
    <row r="46" spans="1:13" hidden="1">
      <c r="A46" s="12"/>
      <c r="B46" s="12"/>
      <c r="C46" s="12"/>
      <c r="D46" s="41"/>
      <c r="E46" s="32"/>
      <c r="F46" s="32"/>
      <c r="G46" s="38">
        <f t="shared" si="2"/>
        <v>0</v>
      </c>
      <c r="H46" s="37"/>
      <c r="I46" s="37"/>
      <c r="J46" s="39">
        <f t="shared" si="3"/>
        <v>0</v>
      </c>
      <c r="K46" s="12"/>
      <c r="L46" s="134">
        <f ca="1">Beregninger!AZ46</f>
        <v>0</v>
      </c>
      <c r="M46" s="134">
        <f ca="1">Beregninger!CY46</f>
        <v>0</v>
      </c>
    </row>
    <row r="47" spans="1:13" hidden="1">
      <c r="A47" s="12"/>
      <c r="B47" s="12"/>
      <c r="C47" s="12"/>
      <c r="D47" s="41"/>
      <c r="E47" s="32"/>
      <c r="F47" s="32"/>
      <c r="G47" s="38">
        <f t="shared" si="2"/>
        <v>0</v>
      </c>
      <c r="H47" s="37"/>
      <c r="I47" s="37"/>
      <c r="J47" s="39">
        <f t="shared" si="3"/>
        <v>0</v>
      </c>
      <c r="K47" s="12"/>
      <c r="L47" s="134">
        <f ca="1">Beregninger!AZ47</f>
        <v>0</v>
      </c>
      <c r="M47" s="134">
        <f ca="1">Beregninger!CY47</f>
        <v>0</v>
      </c>
    </row>
    <row r="48" spans="1:13" hidden="1">
      <c r="A48" s="12"/>
      <c r="B48" s="12"/>
      <c r="C48" s="12"/>
      <c r="D48" s="41"/>
      <c r="E48" s="32"/>
      <c r="F48" s="32"/>
      <c r="G48" s="38">
        <f t="shared" si="2"/>
        <v>0</v>
      </c>
      <c r="H48" s="37"/>
      <c r="I48" s="37"/>
      <c r="J48" s="39">
        <f t="shared" si="3"/>
        <v>0</v>
      </c>
      <c r="K48" s="12"/>
      <c r="L48" s="134">
        <f ca="1">Beregninger!AZ48</f>
        <v>0</v>
      </c>
      <c r="M48" s="134">
        <f ca="1">Beregninger!CY48</f>
        <v>0</v>
      </c>
    </row>
    <row r="49" spans="1:13" hidden="1">
      <c r="A49" s="12"/>
      <c r="B49" s="12"/>
      <c r="C49" s="12"/>
      <c r="D49" s="41"/>
      <c r="E49" s="32"/>
      <c r="F49" s="32"/>
      <c r="G49" s="38">
        <f t="shared" si="2"/>
        <v>0</v>
      </c>
      <c r="H49" s="37"/>
      <c r="I49" s="37"/>
      <c r="J49" s="39">
        <f t="shared" si="3"/>
        <v>0</v>
      </c>
      <c r="K49" s="12"/>
      <c r="L49" s="134">
        <f ca="1">Beregninger!AZ49</f>
        <v>0</v>
      </c>
      <c r="M49" s="134">
        <f ca="1">Beregninger!CY49</f>
        <v>0</v>
      </c>
    </row>
    <row r="50" spans="1:13" hidden="1">
      <c r="A50" s="12"/>
      <c r="B50" s="12"/>
      <c r="C50" s="12"/>
      <c r="D50" s="41"/>
      <c r="E50" s="32"/>
      <c r="F50" s="32"/>
      <c r="G50" s="38">
        <f t="shared" si="2"/>
        <v>0</v>
      </c>
      <c r="H50" s="37"/>
      <c r="I50" s="37"/>
      <c r="J50" s="39">
        <f t="shared" si="3"/>
        <v>0</v>
      </c>
      <c r="K50" s="12"/>
      <c r="L50" s="134">
        <f ca="1">Beregninger!AZ50</f>
        <v>0</v>
      </c>
      <c r="M50" s="134">
        <f ca="1">Beregninger!CY50</f>
        <v>0</v>
      </c>
    </row>
    <row r="51" spans="1:13" hidden="1">
      <c r="A51" s="12"/>
      <c r="B51" s="12"/>
      <c r="C51" s="12"/>
      <c r="D51" s="41"/>
      <c r="E51" s="32"/>
      <c r="F51" s="32"/>
      <c r="G51" s="38">
        <f t="shared" si="2"/>
        <v>0</v>
      </c>
      <c r="H51" s="37"/>
      <c r="I51" s="37"/>
      <c r="J51" s="39">
        <f t="shared" si="3"/>
        <v>0</v>
      </c>
      <c r="K51" s="12"/>
      <c r="L51" s="134">
        <f ca="1">Beregninger!AZ51</f>
        <v>0</v>
      </c>
      <c r="M51" s="134">
        <f ca="1">Beregninger!CY51</f>
        <v>0</v>
      </c>
    </row>
    <row r="52" spans="1:13" hidden="1">
      <c r="A52" s="12"/>
      <c r="B52" s="12"/>
      <c r="C52" s="12"/>
      <c r="D52" s="41"/>
      <c r="E52" s="32"/>
      <c r="F52" s="32"/>
      <c r="G52" s="38">
        <f t="shared" si="2"/>
        <v>0</v>
      </c>
      <c r="H52" s="37"/>
      <c r="I52" s="37"/>
      <c r="J52" s="39">
        <f t="shared" si="3"/>
        <v>0</v>
      </c>
      <c r="K52" s="12"/>
      <c r="L52" s="134">
        <f ca="1">Beregninger!AZ52</f>
        <v>0</v>
      </c>
      <c r="M52" s="134">
        <f ca="1">Beregninger!CY52</f>
        <v>0</v>
      </c>
    </row>
    <row r="53" spans="1:13" hidden="1">
      <c r="A53" s="12"/>
      <c r="B53" s="12"/>
      <c r="C53" s="12"/>
      <c r="D53" s="41"/>
      <c r="E53" s="32"/>
      <c r="F53" s="32"/>
      <c r="G53" s="38">
        <f t="shared" si="2"/>
        <v>0</v>
      </c>
      <c r="H53" s="37"/>
      <c r="I53" s="37"/>
      <c r="J53" s="39">
        <f t="shared" si="3"/>
        <v>0</v>
      </c>
      <c r="K53" s="12"/>
      <c r="L53" s="134">
        <f ca="1">Beregninger!AZ53</f>
        <v>0</v>
      </c>
      <c r="M53" s="134">
        <f ca="1">Beregninger!CY53</f>
        <v>0</v>
      </c>
    </row>
    <row r="54" spans="1:13" hidden="1">
      <c r="A54" s="12"/>
      <c r="B54" s="12"/>
      <c r="C54" s="12"/>
      <c r="D54" s="41"/>
      <c r="E54" s="32"/>
      <c r="F54" s="32"/>
      <c r="G54" s="38">
        <f t="shared" si="2"/>
        <v>0</v>
      </c>
      <c r="H54" s="37"/>
      <c r="I54" s="37"/>
      <c r="J54" s="39">
        <f t="shared" si="3"/>
        <v>0</v>
      </c>
      <c r="K54" s="12"/>
      <c r="L54" s="134">
        <f ca="1">Beregninger!AZ54</f>
        <v>0</v>
      </c>
      <c r="M54" s="134">
        <f ca="1">Beregninger!CY54</f>
        <v>0</v>
      </c>
    </row>
    <row r="55" spans="1:13" hidden="1">
      <c r="A55" s="12"/>
      <c r="B55" s="12"/>
      <c r="C55" s="12"/>
      <c r="D55" s="41"/>
      <c r="E55" s="32"/>
      <c r="F55" s="32"/>
      <c r="G55" s="38">
        <f t="shared" si="2"/>
        <v>0</v>
      </c>
      <c r="H55" s="37"/>
      <c r="I55" s="37"/>
      <c r="J55" s="39">
        <f t="shared" si="3"/>
        <v>0</v>
      </c>
      <c r="K55" s="12"/>
      <c r="L55" s="134">
        <f ca="1">Beregninger!AZ55</f>
        <v>0</v>
      </c>
      <c r="M55" s="134">
        <f ca="1">Beregninger!CY55</f>
        <v>0</v>
      </c>
    </row>
    <row r="56" spans="1:13" hidden="1">
      <c r="A56" s="12"/>
      <c r="B56" s="12"/>
      <c r="C56" s="12"/>
      <c r="D56" s="41"/>
      <c r="E56" s="32"/>
      <c r="F56" s="32"/>
      <c r="G56" s="38">
        <f t="shared" si="2"/>
        <v>0</v>
      </c>
      <c r="H56" s="37"/>
      <c r="I56" s="37"/>
      <c r="J56" s="39">
        <f t="shared" si="3"/>
        <v>0</v>
      </c>
      <c r="K56" s="12"/>
      <c r="L56" s="134">
        <f ca="1">Beregninger!AZ56</f>
        <v>0</v>
      </c>
      <c r="M56" s="134">
        <f ca="1">Beregninger!CY56</f>
        <v>0</v>
      </c>
    </row>
    <row r="57" spans="1:13" hidden="1">
      <c r="A57" s="12"/>
      <c r="B57" s="12"/>
      <c r="C57" s="12"/>
      <c r="D57" s="41"/>
      <c r="E57" s="32"/>
      <c r="F57" s="32"/>
      <c r="G57" s="38">
        <f t="shared" si="2"/>
        <v>0</v>
      </c>
      <c r="H57" s="37"/>
      <c r="I57" s="37"/>
      <c r="J57" s="39">
        <f t="shared" si="3"/>
        <v>0</v>
      </c>
      <c r="K57" s="12"/>
      <c r="L57" s="134">
        <f ca="1">Beregninger!AZ57</f>
        <v>0</v>
      </c>
      <c r="M57" s="134">
        <f ca="1">Beregninger!CY57</f>
        <v>0</v>
      </c>
    </row>
    <row r="58" spans="1:13" hidden="1">
      <c r="A58" s="12"/>
      <c r="B58" s="12"/>
      <c r="C58" s="12"/>
      <c r="D58" s="41"/>
      <c r="E58" s="32"/>
      <c r="F58" s="32"/>
      <c r="G58" s="38">
        <f t="shared" si="2"/>
        <v>0</v>
      </c>
      <c r="H58" s="37"/>
      <c r="I58" s="37"/>
      <c r="J58" s="39">
        <f t="shared" si="3"/>
        <v>0</v>
      </c>
      <c r="K58" s="12"/>
      <c r="L58" s="134">
        <f ca="1">Beregninger!AZ58</f>
        <v>0</v>
      </c>
      <c r="M58" s="134">
        <f ca="1">Beregninger!CY58</f>
        <v>0</v>
      </c>
    </row>
    <row r="59" spans="1:13" hidden="1">
      <c r="A59" s="12"/>
      <c r="B59" s="12"/>
      <c r="C59" s="12"/>
      <c r="D59" s="41"/>
      <c r="E59" s="32"/>
      <c r="F59" s="32"/>
      <c r="G59" s="38">
        <f t="shared" si="2"/>
        <v>0</v>
      </c>
      <c r="H59" s="37"/>
      <c r="I59" s="37"/>
      <c r="J59" s="39">
        <f t="shared" si="3"/>
        <v>0</v>
      </c>
      <c r="K59" s="12"/>
      <c r="L59" s="134">
        <f ca="1">Beregninger!AZ59</f>
        <v>0</v>
      </c>
      <c r="M59" s="134">
        <f ca="1">Beregninger!CY59</f>
        <v>0</v>
      </c>
    </row>
    <row r="60" spans="1:13" hidden="1">
      <c r="A60" s="12"/>
      <c r="B60" s="12"/>
      <c r="C60" s="12"/>
      <c r="D60" s="41"/>
      <c r="E60" s="32"/>
      <c r="F60" s="32"/>
      <c r="G60" s="38">
        <f t="shared" si="2"/>
        <v>0</v>
      </c>
      <c r="H60" s="37"/>
      <c r="I60" s="37"/>
      <c r="J60" s="39">
        <f t="shared" si="3"/>
        <v>0</v>
      </c>
      <c r="K60" s="12"/>
      <c r="L60" s="134">
        <f ca="1">Beregninger!AZ60</f>
        <v>0</v>
      </c>
      <c r="M60" s="134">
        <f ca="1">Beregninger!CY60</f>
        <v>0</v>
      </c>
    </row>
    <row r="61" spans="1:13" hidden="1">
      <c r="A61" s="12"/>
      <c r="B61" s="12"/>
      <c r="C61" s="12"/>
      <c r="D61" s="41"/>
      <c r="E61" s="32"/>
      <c r="F61" s="32"/>
      <c r="G61" s="38">
        <f t="shared" si="2"/>
        <v>0</v>
      </c>
      <c r="H61" s="37"/>
      <c r="I61" s="37"/>
      <c r="J61" s="39">
        <f t="shared" si="3"/>
        <v>0</v>
      </c>
      <c r="K61" s="12"/>
      <c r="L61" s="134">
        <f ca="1">Beregninger!AZ61</f>
        <v>0</v>
      </c>
      <c r="M61" s="134">
        <f ca="1">Beregninger!CY61</f>
        <v>0</v>
      </c>
    </row>
    <row r="62" spans="1:13" hidden="1">
      <c r="A62" s="12"/>
      <c r="B62" s="12"/>
      <c r="C62" s="12"/>
      <c r="D62" s="41"/>
      <c r="E62" s="32"/>
      <c r="F62" s="32"/>
      <c r="G62" s="38">
        <f t="shared" si="2"/>
        <v>0</v>
      </c>
      <c r="H62" s="37"/>
      <c r="I62" s="37"/>
      <c r="J62" s="39">
        <f t="shared" si="3"/>
        <v>0</v>
      </c>
      <c r="K62" s="12"/>
      <c r="L62" s="134">
        <f ca="1">Beregninger!AZ62</f>
        <v>0</v>
      </c>
      <c r="M62" s="134">
        <f ca="1">Beregninger!CY62</f>
        <v>0</v>
      </c>
    </row>
    <row r="63" spans="1:13" hidden="1">
      <c r="A63" s="12"/>
      <c r="B63" s="12"/>
      <c r="C63" s="12"/>
      <c r="D63" s="41"/>
      <c r="E63" s="32"/>
      <c r="F63" s="32"/>
      <c r="G63" s="38">
        <f t="shared" si="2"/>
        <v>0</v>
      </c>
      <c r="H63" s="37"/>
      <c r="I63" s="37"/>
      <c r="J63" s="39">
        <f t="shared" si="3"/>
        <v>0</v>
      </c>
      <c r="K63" s="12"/>
      <c r="L63" s="134">
        <f ca="1">Beregninger!AZ63</f>
        <v>0</v>
      </c>
      <c r="M63" s="134">
        <f ca="1">Beregninger!CY63</f>
        <v>0</v>
      </c>
    </row>
    <row r="64" spans="1:13" hidden="1">
      <c r="A64" s="12"/>
      <c r="B64" s="12"/>
      <c r="C64" s="12"/>
      <c r="D64" s="41"/>
      <c r="E64" s="32"/>
      <c r="F64" s="32"/>
      <c r="G64" s="38">
        <f t="shared" si="2"/>
        <v>0</v>
      </c>
      <c r="H64" s="37"/>
      <c r="I64" s="37"/>
      <c r="J64" s="39">
        <f t="shared" si="3"/>
        <v>0</v>
      </c>
      <c r="K64" s="12"/>
      <c r="L64" s="134">
        <f ca="1">Beregninger!AZ64</f>
        <v>0</v>
      </c>
      <c r="M64" s="134">
        <f ca="1">Beregninger!CY64</f>
        <v>0</v>
      </c>
    </row>
    <row r="65" spans="1:13" hidden="1">
      <c r="A65" s="12"/>
      <c r="B65" s="12"/>
      <c r="C65" s="12"/>
      <c r="D65" s="41"/>
      <c r="E65" s="32"/>
      <c r="F65" s="32"/>
      <c r="G65" s="38">
        <f t="shared" si="2"/>
        <v>0</v>
      </c>
      <c r="H65" s="37"/>
      <c r="I65" s="37"/>
      <c r="J65" s="39">
        <f t="shared" si="3"/>
        <v>0</v>
      </c>
      <c r="K65" s="12"/>
      <c r="L65" s="134">
        <f ca="1">Beregninger!AZ65</f>
        <v>0</v>
      </c>
      <c r="M65" s="134">
        <f ca="1">Beregninger!CY65</f>
        <v>0</v>
      </c>
    </row>
    <row r="66" spans="1:13" hidden="1">
      <c r="A66" s="12"/>
      <c r="B66" s="12"/>
      <c r="C66" s="12"/>
      <c r="D66" s="41"/>
      <c r="E66" s="32"/>
      <c r="F66" s="32"/>
      <c r="G66" s="38">
        <f t="shared" si="2"/>
        <v>0</v>
      </c>
      <c r="H66" s="37"/>
      <c r="I66" s="37"/>
      <c r="J66" s="39">
        <f t="shared" si="3"/>
        <v>0</v>
      </c>
      <c r="K66" s="12"/>
      <c r="L66" s="134">
        <f ca="1">Beregninger!AZ66</f>
        <v>0</v>
      </c>
      <c r="M66" s="134">
        <f ca="1">Beregninger!CY66</f>
        <v>0</v>
      </c>
    </row>
    <row r="67" spans="1:13" hidden="1">
      <c r="A67" s="12"/>
      <c r="B67" s="12"/>
      <c r="C67" s="12"/>
      <c r="D67" s="41"/>
      <c r="E67" s="32"/>
      <c r="F67" s="32"/>
      <c r="G67" s="38">
        <f t="shared" ref="G67:G72" si="4">F67-E67</f>
        <v>0</v>
      </c>
      <c r="H67" s="37"/>
      <c r="I67" s="37"/>
      <c r="J67" s="39">
        <f t="shared" ref="J67:J72" si="5">I67-H67</f>
        <v>0</v>
      </c>
      <c r="K67" s="12"/>
      <c r="L67" s="134">
        <f ca="1">Beregninger!AZ67</f>
        <v>0</v>
      </c>
      <c r="M67" s="134">
        <f ca="1">Beregninger!CY67</f>
        <v>0</v>
      </c>
    </row>
    <row r="68" spans="1:13" hidden="1">
      <c r="A68" s="12"/>
      <c r="B68" s="12"/>
      <c r="C68" s="12"/>
      <c r="D68" s="41"/>
      <c r="E68" s="32"/>
      <c r="F68" s="32"/>
      <c r="G68" s="38">
        <f t="shared" si="4"/>
        <v>0</v>
      </c>
      <c r="H68" s="37"/>
      <c r="I68" s="37"/>
      <c r="J68" s="39">
        <f t="shared" si="5"/>
        <v>0</v>
      </c>
      <c r="K68" s="12"/>
      <c r="L68" s="134">
        <f ca="1">Beregninger!AZ68</f>
        <v>0</v>
      </c>
      <c r="M68" s="134">
        <f ca="1">Beregninger!CY68</f>
        <v>0</v>
      </c>
    </row>
    <row r="69" spans="1:13" hidden="1">
      <c r="A69" s="12"/>
      <c r="B69" s="12"/>
      <c r="C69" s="12"/>
      <c r="D69" s="41"/>
      <c r="E69" s="32"/>
      <c r="F69" s="32"/>
      <c r="G69" s="38">
        <f t="shared" si="4"/>
        <v>0</v>
      </c>
      <c r="H69" s="37"/>
      <c r="I69" s="37"/>
      <c r="J69" s="39">
        <f t="shared" si="5"/>
        <v>0</v>
      </c>
      <c r="K69" s="12"/>
      <c r="L69" s="134">
        <f ca="1">Beregninger!AZ69</f>
        <v>0</v>
      </c>
      <c r="M69" s="134">
        <f ca="1">Beregninger!CY69</f>
        <v>0</v>
      </c>
    </row>
    <row r="70" spans="1:13" hidden="1">
      <c r="A70" s="12"/>
      <c r="B70" s="12"/>
      <c r="C70" s="12"/>
      <c r="D70" s="41"/>
      <c r="E70" s="32"/>
      <c r="F70" s="32"/>
      <c r="G70" s="38">
        <f t="shared" si="4"/>
        <v>0</v>
      </c>
      <c r="H70" s="37"/>
      <c r="I70" s="37"/>
      <c r="J70" s="39">
        <f t="shared" si="5"/>
        <v>0</v>
      </c>
      <c r="K70" s="12"/>
      <c r="L70" s="134">
        <f ca="1">Beregninger!AZ70</f>
        <v>0</v>
      </c>
      <c r="M70" s="134">
        <f ca="1">Beregninger!CY70</f>
        <v>0</v>
      </c>
    </row>
    <row r="71" spans="1:13" hidden="1">
      <c r="A71" s="12"/>
      <c r="B71" s="12"/>
      <c r="C71" s="12"/>
      <c r="D71" s="41"/>
      <c r="E71" s="32"/>
      <c r="F71" s="32"/>
      <c r="G71" s="38">
        <f t="shared" si="4"/>
        <v>0</v>
      </c>
      <c r="H71" s="37"/>
      <c r="I71" s="37"/>
      <c r="J71" s="39">
        <f t="shared" si="5"/>
        <v>0</v>
      </c>
      <c r="K71" s="12"/>
      <c r="L71" s="134">
        <f ca="1">Beregninger!AZ71</f>
        <v>0</v>
      </c>
      <c r="M71" s="134">
        <f ca="1">Beregninger!CY71</f>
        <v>0</v>
      </c>
    </row>
    <row r="72" spans="1:13">
      <c r="A72" s="12"/>
      <c r="B72" s="12"/>
      <c r="C72" s="12"/>
      <c r="D72" s="41"/>
      <c r="E72" s="32"/>
      <c r="F72" s="32"/>
      <c r="G72" s="38">
        <f t="shared" si="4"/>
        <v>0</v>
      </c>
      <c r="H72" s="37"/>
      <c r="I72" s="37"/>
      <c r="J72" s="39">
        <f t="shared" si="5"/>
        <v>0</v>
      </c>
      <c r="K72" s="12"/>
      <c r="L72" s="134">
        <f ca="1">Beregninger!AZ72</f>
        <v>0</v>
      </c>
      <c r="M72" s="134">
        <f ca="1">Beregninger!CY72</f>
        <v>0</v>
      </c>
    </row>
    <row r="73" spans="1:13">
      <c r="K73" s="147" t="s">
        <v>54</v>
      </c>
      <c r="L73" s="146">
        <f ca="1">Beregninger!AZ73</f>
        <v>629.74072633925141</v>
      </c>
      <c r="M73" s="146">
        <f ca="1">Beregninger!CY73</f>
        <v>1761.4603333011462</v>
      </c>
    </row>
    <row r="76" spans="1:13">
      <c r="A76" s="135"/>
    </row>
    <row r="77" spans="1:13">
      <c r="A77" s="135"/>
    </row>
    <row r="87" spans="12:12">
      <c r="L87" s="59"/>
    </row>
  </sheetData>
  <sheetProtection sheet="1" objects="1" scenarios="1"/>
  <dataConsolidate>
    <dataRefs count="1">
      <dataRef ref="A77:A79" sheet="Input"/>
    </dataRefs>
  </dataConsolidate>
  <mergeCells count="3">
    <mergeCell ref="L1:M1"/>
    <mergeCell ref="E1:G1"/>
    <mergeCell ref="H1:J1"/>
  </mergeCells>
  <phoneticPr fontId="12" type="noConversion"/>
  <dataValidations disablePrompts="1" count="2">
    <dataValidation type="list" allowBlank="1" showInputMessage="1" showErrorMessage="1" sqref="B24:B72">
      <formula1>Faser2</formula1>
    </dataValidation>
    <dataValidation type="list" allowBlank="1" showInputMessage="1" showErrorMessage="1" sqref="C24:C72">
      <formula1>Type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GL65522"/>
  <sheetViews>
    <sheetView workbookViewId="0">
      <selection activeCell="D5" sqref="D5"/>
    </sheetView>
  </sheetViews>
  <sheetFormatPr defaultRowHeight="15"/>
  <cols>
    <col min="1" max="1" width="33.28515625" style="45" customWidth="1"/>
    <col min="2" max="2" width="10.5703125" style="45" customWidth="1"/>
    <col min="3" max="3" width="10" style="45" customWidth="1"/>
    <col min="4" max="4" width="12" style="45" bestFit="1" customWidth="1"/>
    <col min="5" max="16384" width="9.140625" style="45"/>
  </cols>
  <sheetData>
    <row r="1" spans="1:194" ht="15.75">
      <c r="A1" s="68" t="s">
        <v>15</v>
      </c>
      <c r="B1" s="150"/>
      <c r="C1" s="150"/>
      <c r="D1" s="151" t="s">
        <v>24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2"/>
    </row>
    <row r="2" spans="1:194">
      <c r="A2" s="138" t="s">
        <v>3</v>
      </c>
      <c r="B2" s="138"/>
      <c r="C2" s="138"/>
      <c r="D2" s="153">
        <v>2011</v>
      </c>
      <c r="E2" s="153"/>
      <c r="F2" s="153"/>
      <c r="G2" s="153"/>
      <c r="H2" s="153">
        <v>2012</v>
      </c>
      <c r="I2" s="153"/>
      <c r="J2" s="153"/>
      <c r="K2" s="153"/>
      <c r="L2" s="153">
        <v>2013</v>
      </c>
      <c r="M2" s="153"/>
      <c r="N2" s="153"/>
      <c r="O2" s="153"/>
      <c r="P2" s="153">
        <v>2014</v>
      </c>
      <c r="Q2" s="153"/>
      <c r="R2" s="153"/>
      <c r="S2" s="153"/>
      <c r="T2" s="153">
        <v>2015</v>
      </c>
      <c r="U2" s="153"/>
      <c r="V2" s="153"/>
      <c r="W2" s="153"/>
      <c r="X2" s="153">
        <v>2016</v>
      </c>
      <c r="Y2" s="153"/>
      <c r="Z2" s="153"/>
      <c r="AA2" s="153"/>
      <c r="AB2" s="153">
        <v>2017</v>
      </c>
      <c r="AC2" s="153"/>
      <c r="AD2" s="153"/>
      <c r="AE2" s="153"/>
      <c r="AF2" s="153">
        <v>2018</v>
      </c>
      <c r="AG2" s="153"/>
      <c r="AH2" s="153"/>
      <c r="AI2" s="153"/>
      <c r="AJ2" s="153">
        <v>2019</v>
      </c>
      <c r="AK2" s="153"/>
      <c r="AL2" s="153"/>
      <c r="AM2" s="153"/>
      <c r="AN2" s="153">
        <v>2020</v>
      </c>
      <c r="AO2" s="153"/>
      <c r="AP2" s="153"/>
      <c r="AQ2" s="153"/>
      <c r="AR2" s="153">
        <v>2021</v>
      </c>
      <c r="AS2" s="153"/>
      <c r="AT2" s="153"/>
      <c r="AU2" s="153"/>
      <c r="AV2" s="153">
        <v>2022</v>
      </c>
      <c r="AW2" s="153"/>
      <c r="AX2" s="153"/>
      <c r="AY2" s="153"/>
      <c r="AZ2" s="153">
        <v>2023</v>
      </c>
      <c r="BA2" s="153"/>
      <c r="BB2" s="153"/>
      <c r="BC2" s="153"/>
      <c r="BD2" s="153">
        <v>2024</v>
      </c>
      <c r="BE2" s="153"/>
      <c r="BF2" s="153"/>
      <c r="BG2" s="153"/>
      <c r="BH2" s="153">
        <v>2025</v>
      </c>
      <c r="BI2" s="153"/>
      <c r="BJ2" s="153"/>
      <c r="BK2" s="153"/>
      <c r="BL2" s="153">
        <v>2026</v>
      </c>
      <c r="BM2" s="153"/>
      <c r="BN2" s="153"/>
      <c r="BO2" s="153"/>
      <c r="BP2" s="153">
        <v>2027</v>
      </c>
      <c r="BQ2" s="153"/>
      <c r="BR2" s="153"/>
      <c r="BS2" s="153"/>
      <c r="BT2" s="153">
        <v>2028</v>
      </c>
      <c r="BU2" s="153"/>
      <c r="BV2" s="153"/>
      <c r="BW2" s="153"/>
      <c r="BX2" s="153">
        <v>2029</v>
      </c>
      <c r="BY2" s="153"/>
      <c r="BZ2" s="153"/>
      <c r="CA2" s="153"/>
      <c r="CB2" s="153">
        <v>2030</v>
      </c>
      <c r="CC2" s="153"/>
      <c r="CD2" s="153"/>
      <c r="CE2" s="153"/>
      <c r="CF2" s="153">
        <v>2031</v>
      </c>
      <c r="CG2" s="153"/>
      <c r="CH2" s="153"/>
      <c r="CI2" s="153"/>
      <c r="CJ2" s="153">
        <v>2032</v>
      </c>
      <c r="CK2" s="153"/>
      <c r="CL2" s="153"/>
      <c r="CM2" s="153"/>
      <c r="CN2" s="153">
        <v>2033</v>
      </c>
      <c r="CO2" s="153"/>
      <c r="CP2" s="153"/>
      <c r="CQ2" s="153"/>
      <c r="CR2" s="153">
        <v>2034</v>
      </c>
      <c r="CS2" s="153"/>
      <c r="CT2" s="153"/>
      <c r="CU2" s="153"/>
      <c r="CV2" s="153">
        <v>2035</v>
      </c>
      <c r="CW2" s="153"/>
      <c r="CX2" s="153"/>
      <c r="CY2" s="153"/>
      <c r="CZ2" s="153">
        <v>2036</v>
      </c>
      <c r="DA2" s="153"/>
      <c r="DB2" s="153"/>
      <c r="DC2" s="153"/>
      <c r="DD2" s="153">
        <v>2037</v>
      </c>
      <c r="DE2" s="153"/>
      <c r="DF2" s="153"/>
      <c r="DG2" s="153"/>
      <c r="DH2" s="153">
        <v>2038</v>
      </c>
      <c r="DI2" s="153"/>
      <c r="DJ2" s="153"/>
      <c r="DK2" s="153"/>
      <c r="DL2" s="153">
        <v>2039</v>
      </c>
      <c r="DM2" s="153"/>
      <c r="DN2" s="153"/>
      <c r="DO2" s="153"/>
      <c r="DP2" s="153">
        <v>2040</v>
      </c>
      <c r="DQ2" s="153">
        <v>2041</v>
      </c>
      <c r="DR2" s="153"/>
      <c r="DS2" s="153"/>
      <c r="DT2" s="153"/>
      <c r="DU2" s="153">
        <v>2042</v>
      </c>
      <c r="DV2" s="153"/>
      <c r="DW2" s="153"/>
      <c r="DX2" s="153"/>
      <c r="DY2" s="153">
        <v>2043</v>
      </c>
      <c r="DZ2" s="153"/>
      <c r="EA2" s="153"/>
      <c r="EB2" s="153"/>
      <c r="EC2" s="153">
        <v>2044</v>
      </c>
      <c r="ED2" s="153"/>
      <c r="EE2" s="153"/>
      <c r="EF2" s="153"/>
      <c r="EG2" s="153">
        <v>2045</v>
      </c>
      <c r="EH2" s="153"/>
      <c r="EI2" s="153"/>
      <c r="EJ2" s="153"/>
      <c r="EK2" s="153">
        <v>2046</v>
      </c>
      <c r="EL2" s="153"/>
      <c r="EM2" s="153"/>
      <c r="EN2" s="153"/>
      <c r="EO2" s="153">
        <v>2047</v>
      </c>
      <c r="EP2" s="153">
        <v>2048</v>
      </c>
      <c r="EQ2" s="153"/>
      <c r="ER2" s="153"/>
      <c r="ES2" s="153"/>
      <c r="ET2" s="153">
        <v>2049</v>
      </c>
      <c r="EU2" s="153"/>
      <c r="EV2" s="153"/>
      <c r="EW2" s="153"/>
      <c r="EX2" s="153">
        <v>2050</v>
      </c>
      <c r="EY2" s="153"/>
      <c r="EZ2" s="153"/>
      <c r="FA2" s="153"/>
      <c r="FB2" s="153">
        <v>2051</v>
      </c>
      <c r="FC2" s="153"/>
      <c r="FD2" s="153"/>
      <c r="FE2" s="153"/>
      <c r="FF2" s="153">
        <v>2052</v>
      </c>
      <c r="FG2" s="153"/>
      <c r="FH2" s="153"/>
      <c r="FI2" s="153"/>
      <c r="FJ2" s="153">
        <v>2053</v>
      </c>
      <c r="FK2" s="153"/>
      <c r="FL2" s="153"/>
      <c r="FM2" s="153"/>
      <c r="FN2" s="153">
        <v>2054</v>
      </c>
      <c r="FO2" s="153"/>
      <c r="FP2" s="153"/>
      <c r="FQ2" s="153"/>
      <c r="FR2" s="153">
        <v>2055</v>
      </c>
      <c r="FS2" s="153"/>
      <c r="FT2" s="153"/>
      <c r="FU2" s="153"/>
      <c r="FV2" s="153">
        <v>2056</v>
      </c>
      <c r="FW2" s="153"/>
      <c r="FX2" s="153"/>
      <c r="FY2" s="153"/>
      <c r="FZ2" s="153">
        <v>2057</v>
      </c>
      <c r="GA2" s="153"/>
      <c r="GB2" s="153"/>
      <c r="GC2" s="153"/>
      <c r="GD2" s="153">
        <v>2058</v>
      </c>
      <c r="GE2" s="153"/>
      <c r="GF2" s="153"/>
      <c r="GG2" s="153"/>
      <c r="GH2" s="153">
        <v>2059</v>
      </c>
      <c r="GI2" s="153"/>
      <c r="GJ2" s="153"/>
      <c r="GK2" s="153"/>
      <c r="GL2" s="154">
        <v>2060</v>
      </c>
    </row>
    <row r="3" spans="1:194">
      <c r="A3" s="45" t="str">
        <f ca="1">Input!A3</f>
        <v>Fremstillingsomkostninger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</row>
    <row r="4" spans="1:194">
      <c r="A4" s="45" t="str">
        <f ca="1">Input!A4</f>
        <v>Elforbrug (Privat)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</row>
    <row r="5" spans="1:194">
      <c r="A5" s="45" t="str">
        <f ca="1">Input!A5</f>
        <v>Elforbrug (Virksomhed)</v>
      </c>
      <c r="D5" s="24"/>
      <c r="E5" s="24"/>
      <c r="F5" s="24"/>
      <c r="G5" s="24"/>
      <c r="H5" s="25"/>
      <c r="I5" s="25"/>
      <c r="J5" s="25"/>
      <c r="K5" s="25"/>
      <c r="L5" s="25"/>
      <c r="M5" s="25"/>
      <c r="N5" s="25"/>
      <c r="O5" s="25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</row>
    <row r="6" spans="1:194">
      <c r="A6" s="45" t="str">
        <f ca="1">Input!A6</f>
        <v>Fyringsolie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</row>
    <row r="7" spans="1:194">
      <c r="A7" s="45" t="str">
        <f ca="1">Input!A7</f>
        <v>Naturgas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</row>
    <row r="8" spans="1:194">
      <c r="A8" s="45" t="str">
        <f ca="1">Input!A8</f>
        <v>Vaskemidler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</row>
    <row r="9" spans="1:194">
      <c r="A9" s="45" t="str">
        <f ca="1">Input!A9</f>
        <v>Vand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</row>
    <row r="10" spans="1:194">
      <c r="A10" s="45" t="str">
        <f ca="1">Input!A10</f>
        <v>CO2 fra fossilt brændsel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</row>
    <row r="11" spans="1:194">
      <c r="A11" s="45" t="str">
        <f ca="1">Input!A11</f>
        <v>SO2</v>
      </c>
      <c r="D11" s="24" t="str">
        <f ca="1">IF(D$4&lt;&gt;"",D$4*10^(-6)*Forudsætninger!G344,IF(D$5&lt;&gt;"",D$5*10^(-6)*Forudsætninger!G344,""))</f>
        <v/>
      </c>
      <c r="E11" s="24"/>
      <c r="F11" s="24"/>
      <c r="G11" s="24"/>
      <c r="H11" s="24" t="str">
        <f ca="1">IF(H$4&lt;&gt;"",H$4*10^(-6)*Forudsætninger!H344,IF(H$5&lt;&gt;"",H$5*10^(-6)*Forudsætninger!H344,""))</f>
        <v/>
      </c>
      <c r="I11" s="24"/>
      <c r="J11" s="24"/>
      <c r="K11" s="24"/>
      <c r="L11" s="24" t="str">
        <f ca="1">IF(L$4&lt;&gt;"",L$4*10^(-6)*Forudsætninger!I344,IF(L$5&lt;&gt;"",L$5*10^(-6)*Forudsætninger!I344,""))</f>
        <v/>
      </c>
      <c r="M11" s="24"/>
      <c r="N11" s="24"/>
      <c r="O11" s="24"/>
      <c r="P11" s="24" t="str">
        <f ca="1">IF(P$4&lt;&gt;"",P$4*10^(-6)*Forudsætninger!J344,IF(P$5&lt;&gt;"",P$5*10^(-6)*Forudsætninger!J344,""))</f>
        <v/>
      </c>
      <c r="Q11" s="24"/>
      <c r="R11" s="24"/>
      <c r="S11" s="24"/>
      <c r="T11" s="24" t="str">
        <f ca="1">IF(T$4&lt;&gt;"",T$4*10^(-6)*Forudsætninger!K344,IF(T$5&lt;&gt;"",T$5*10^(-6)*Forudsætninger!K344,""))</f>
        <v/>
      </c>
      <c r="U11" s="24"/>
      <c r="V11" s="24"/>
      <c r="W11" s="24"/>
      <c r="X11" s="24" t="str">
        <f ca="1">IF(X$4&lt;&gt;"",X$4*10^(-6)*Forudsætninger!L344,IF(X$5&lt;&gt;"",X$5*10^(-6)*Forudsætninger!L344,""))</f>
        <v/>
      </c>
      <c r="Y11" s="24"/>
      <c r="Z11" s="24"/>
      <c r="AA11" s="24"/>
      <c r="AB11" s="24" t="str">
        <f ca="1">IF(AB$4&lt;&gt;"",AB$4*10^(-6)*Forudsætninger!M344,IF(AB$5&lt;&gt;"",AB$5*10^(-6)*Forudsætninger!M344,""))</f>
        <v/>
      </c>
      <c r="AC11" s="24"/>
      <c r="AD11" s="24"/>
      <c r="AE11" s="24"/>
      <c r="AF11" s="24" t="str">
        <f ca="1">IF(AF$4&lt;&gt;"",AF$4*10^(-6)*Forudsætninger!N344,IF(AF$5&lt;&gt;"",AF$5*10^(-6)*Forudsætninger!N344,""))</f>
        <v/>
      </c>
      <c r="AG11" s="24"/>
      <c r="AH11" s="24"/>
      <c r="AI11" s="24"/>
      <c r="AJ11" s="24" t="str">
        <f ca="1">IF(AJ$4&lt;&gt;"",AJ$4*10^(-6)*Forudsætninger!O344,IF(AJ$5&lt;&gt;"",AJ$5*10^(-6)*Forudsætninger!O344,""))</f>
        <v/>
      </c>
      <c r="AK11" s="24"/>
      <c r="AL11" s="24"/>
      <c r="AM11" s="24"/>
      <c r="AN11" s="24" t="str">
        <f ca="1">IF(AN$4&lt;&gt;"",AN$4*10^(-6)*Forudsætninger!P344,IF(AN$5&lt;&gt;"",AN$5*10^(-6)*Forudsætninger!P344,""))</f>
        <v/>
      </c>
      <c r="AO11" s="24"/>
      <c r="AP11" s="24"/>
      <c r="AQ11" s="24"/>
      <c r="AR11" s="24" t="str">
        <f ca="1">IF(AR$4&lt;&gt;"",AR$4*10^(-6)*Forudsætninger!Q344,IF(AR$5&lt;&gt;"",AR$5*10^(-6)*Forudsætninger!Q344,""))</f>
        <v/>
      </c>
      <c r="AS11" s="24"/>
      <c r="AT11" s="24"/>
      <c r="AU11" s="24"/>
      <c r="AV11" s="24" t="str">
        <f ca="1">IF(AV$4&lt;&gt;"",AV$4*10^(-6)*Forudsætninger!R344,IF(AV$5&lt;&gt;"",AV$5*10^(-6)*Forudsætninger!R344,""))</f>
        <v/>
      </c>
      <c r="AW11" s="24"/>
      <c r="AX11" s="24"/>
      <c r="AY11" s="24"/>
      <c r="AZ11" s="24" t="str">
        <f ca="1">IF(AZ$4&lt;&gt;"",AZ$4*10^(-6)*Forudsætninger!S344,IF(AZ$5&lt;&gt;"",AZ$5*10^(-6)*Forudsætninger!S344,""))</f>
        <v/>
      </c>
      <c r="BA11" s="24"/>
      <c r="BB11" s="24"/>
      <c r="BC11" s="24"/>
      <c r="BD11" s="24" t="str">
        <f ca="1">IF(BD$4&lt;&gt;"",BD$4*10^(-6)*Forudsætninger!T344,IF(BD$5&lt;&gt;"",BD$5*10^(-6)*Forudsætninger!T344,""))</f>
        <v/>
      </c>
      <c r="BE11" s="24"/>
      <c r="BF11" s="24"/>
      <c r="BG11" s="24"/>
      <c r="BH11" s="24" t="str">
        <f ca="1">IF(BH$4&lt;&gt;"",BH$4*10^(-6)*Forudsætninger!U344,IF(BH$5&lt;&gt;"",BH$5*10^(-6)*Forudsætninger!U344,""))</f>
        <v/>
      </c>
      <c r="BI11" s="24"/>
      <c r="BJ11" s="24"/>
      <c r="BK11" s="24"/>
      <c r="BL11" s="24" t="str">
        <f ca="1">IF(BL$4&lt;&gt;"",BL$4*10^(-6)*Forudsætninger!V344,IF(BL$5&lt;&gt;"",BL$5*10^(-6)*Forudsætninger!V344,""))</f>
        <v/>
      </c>
      <c r="BM11" s="24"/>
      <c r="BN11" s="24"/>
      <c r="BO11" s="24"/>
      <c r="BP11" s="24" t="str">
        <f ca="1">IF(BP$4&lt;&gt;"",BP$4*10^(-6)*Forudsætninger!W344,IF(BP$5&lt;&gt;"",BP$5*10^(-6)*Forudsætninger!W344,""))</f>
        <v/>
      </c>
      <c r="BQ11" s="24"/>
      <c r="BR11" s="24"/>
      <c r="BS11" s="24"/>
      <c r="BT11" s="24" t="str">
        <f ca="1">IF(BT$4&lt;&gt;"",BT$4*10^(-6)*Forudsætninger!X344,IF(BT$5&lt;&gt;"",BT$5*10^(-6)*Forudsætninger!X344,""))</f>
        <v/>
      </c>
      <c r="BU11" s="24"/>
      <c r="BV11" s="24"/>
      <c r="BW11" s="24"/>
      <c r="BX11" s="24" t="str">
        <f ca="1">IF(BX$4&lt;&gt;"",BX$4*10^(-6)*Forudsætninger!Y344,IF(BX$5&lt;&gt;"",BX$5*10^(-6)*Forudsætninger!Y344,""))</f>
        <v/>
      </c>
      <c r="BY11" s="24"/>
      <c r="BZ11" s="24"/>
      <c r="CA11" s="24"/>
      <c r="CB11" s="24" t="str">
        <f ca="1">IF(CB$4&lt;&gt;"",CB$4*10^(-6)*Forudsætninger!Z344,IF(CB$5&lt;&gt;"",CB$5*10^(-6)*Forudsætninger!Z344,""))</f>
        <v/>
      </c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</row>
    <row r="12" spans="1:194">
      <c r="A12" s="45" t="str">
        <f ca="1">Input!A12</f>
        <v>NOX/NO2</v>
      </c>
      <c r="D12" s="24" t="str">
        <f ca="1">IF(D$4&lt;&gt;"",D$4*10^(-6)*Forudsætninger!G347,IF(D$5&lt;&gt;"",D$5*10^(-6)*Forudsætninger!G347,""))</f>
        <v/>
      </c>
      <c r="E12" s="24"/>
      <c r="F12" s="24"/>
      <c r="G12" s="24"/>
      <c r="H12" s="24" t="str">
        <f ca="1">IF(H$4&lt;&gt;"",H$4*10^(-6)*Forudsætninger!H347,IF(H$5&lt;&gt;"",H$5*10^(-6)*Forudsætninger!H347,""))</f>
        <v/>
      </c>
      <c r="I12" s="24"/>
      <c r="J12" s="24"/>
      <c r="K12" s="24"/>
      <c r="L12" s="24" t="str">
        <f ca="1">IF(L$4&lt;&gt;"",L$4*10^(-6)*Forudsætninger!I347,IF(L$5&lt;&gt;"",L$5*10^(-6)*Forudsætninger!I347,""))</f>
        <v/>
      </c>
      <c r="M12" s="24"/>
      <c r="N12" s="24"/>
      <c r="O12" s="24"/>
      <c r="P12" s="24" t="str">
        <f ca="1">IF(P$4&lt;&gt;"",P$4*10^(-6)*Forudsætninger!J347,IF(P$5&lt;&gt;"",P$5*10^(-6)*Forudsætninger!J347,""))</f>
        <v/>
      </c>
      <c r="Q12" s="24"/>
      <c r="R12" s="24"/>
      <c r="S12" s="24"/>
      <c r="T12" s="24" t="str">
        <f ca="1">IF(T$4&lt;&gt;"",T$4*10^(-6)*Forudsætninger!K347,IF(T$5&lt;&gt;"",T$5*10^(-6)*Forudsætninger!K347,""))</f>
        <v/>
      </c>
      <c r="U12" s="24"/>
      <c r="V12" s="24"/>
      <c r="W12" s="24"/>
      <c r="X12" s="24" t="str">
        <f ca="1">IF(X$4&lt;&gt;"",X$4*10^(-6)*Forudsætninger!L347,IF(X$5&lt;&gt;"",X$5*10^(-6)*Forudsætninger!L347,""))</f>
        <v/>
      </c>
      <c r="Y12" s="24"/>
      <c r="Z12" s="24"/>
      <c r="AA12" s="24"/>
      <c r="AB12" s="24" t="str">
        <f ca="1">IF(AB$4&lt;&gt;"",AB$4*10^(-6)*Forudsætninger!M347,IF(AB$5&lt;&gt;"",AB$5*10^(-6)*Forudsætninger!M347,""))</f>
        <v/>
      </c>
      <c r="AC12" s="24"/>
      <c r="AD12" s="24"/>
      <c r="AE12" s="24"/>
      <c r="AF12" s="24" t="str">
        <f ca="1">IF(AF$4&lt;&gt;"",AF$4*10^(-6)*Forudsætninger!N347,IF(AF$5&lt;&gt;"",AF$5*10^(-6)*Forudsætninger!N347,""))</f>
        <v/>
      </c>
      <c r="AG12" s="24"/>
      <c r="AH12" s="24"/>
      <c r="AI12" s="24"/>
      <c r="AJ12" s="24" t="str">
        <f ca="1">IF(AJ$4&lt;&gt;"",AJ$4*10^(-6)*Forudsætninger!O347,IF(AJ$5&lt;&gt;"",AJ$5*10^(-6)*Forudsætninger!O347,""))</f>
        <v/>
      </c>
      <c r="AK12" s="24"/>
      <c r="AL12" s="24"/>
      <c r="AM12" s="24"/>
      <c r="AN12" s="24" t="str">
        <f ca="1">IF(AN$4&lt;&gt;"",AN$4*10^(-6)*Forudsætninger!P347,IF(AN$5&lt;&gt;"",AN$5*10^(-6)*Forudsætninger!P347,""))</f>
        <v/>
      </c>
      <c r="AO12" s="24"/>
      <c r="AP12" s="24"/>
      <c r="AQ12" s="24"/>
      <c r="AR12" s="24" t="str">
        <f ca="1">IF(AR$4&lt;&gt;"",AR$4*10^(-6)*Forudsætninger!Q347,IF(AR$5&lt;&gt;"",AR$5*10^(-6)*Forudsætninger!Q347,""))</f>
        <v/>
      </c>
      <c r="AS12" s="24"/>
      <c r="AT12" s="24"/>
      <c r="AU12" s="24"/>
      <c r="AV12" s="24" t="str">
        <f ca="1">IF(AV$4&lt;&gt;"",AV$4*10^(-6)*Forudsætninger!R347,IF(AV$5&lt;&gt;"",AV$5*10^(-6)*Forudsætninger!R347,""))</f>
        <v/>
      </c>
      <c r="AW12" s="24"/>
      <c r="AX12" s="24"/>
      <c r="AY12" s="24"/>
      <c r="AZ12" s="24" t="str">
        <f ca="1">IF(AZ$4&lt;&gt;"",AZ$4*10^(-6)*Forudsætninger!S347,IF(AZ$5&lt;&gt;"",AZ$5*10^(-6)*Forudsætninger!S347,""))</f>
        <v/>
      </c>
      <c r="BA12" s="24"/>
      <c r="BB12" s="24"/>
      <c r="BC12" s="24"/>
      <c r="BD12" s="24" t="str">
        <f ca="1">IF(BD$4&lt;&gt;"",BD$4*10^(-6)*Forudsætninger!T347,IF(BD$5&lt;&gt;"",BD$5*10^(-6)*Forudsætninger!T347,""))</f>
        <v/>
      </c>
      <c r="BE12" s="24"/>
      <c r="BF12" s="24"/>
      <c r="BG12" s="24"/>
      <c r="BH12" s="24" t="str">
        <f ca="1">IF(BH$4&lt;&gt;"",BH$4*10^(-6)*Forudsætninger!U347,IF(BH$5&lt;&gt;"",BH$5*10^(-6)*Forudsætninger!U347,""))</f>
        <v/>
      </c>
      <c r="BI12" s="24"/>
      <c r="BJ12" s="24"/>
      <c r="BK12" s="24"/>
      <c r="BL12" s="24" t="str">
        <f ca="1">IF(BL$4&lt;&gt;"",BL$4*10^(-6)*Forudsætninger!V347,IF(BL$5&lt;&gt;"",BL$5*10^(-6)*Forudsætninger!V347,""))</f>
        <v/>
      </c>
      <c r="BM12" s="24"/>
      <c r="BN12" s="24"/>
      <c r="BO12" s="24"/>
      <c r="BP12" s="24" t="str">
        <f ca="1">IF(BP$4&lt;&gt;"",BP$4*10^(-6)*Forudsætninger!W347,IF(BP$5&lt;&gt;"",BP$5*10^(-6)*Forudsætninger!W347,""))</f>
        <v/>
      </c>
      <c r="BQ12" s="24"/>
      <c r="BR12" s="24"/>
      <c r="BS12" s="24"/>
      <c r="BT12" s="24" t="str">
        <f ca="1">IF(BT$4&lt;&gt;"",BT$4*10^(-6)*Forudsætninger!X347,IF(BT$5&lt;&gt;"",BT$5*10^(-6)*Forudsætninger!X347,""))</f>
        <v/>
      </c>
      <c r="BU12" s="24"/>
      <c r="BV12" s="24"/>
      <c r="BW12" s="24"/>
      <c r="BX12" s="24" t="str">
        <f ca="1">IF(BX$4&lt;&gt;"",BX$4*10^(-6)*Forudsætninger!Y347,IF(BX$5&lt;&gt;"",BX$5*10^(-6)*Forudsætninger!Y347,""))</f>
        <v/>
      </c>
      <c r="BY12" s="24"/>
      <c r="BZ12" s="24"/>
      <c r="CA12" s="24"/>
      <c r="CB12" s="24" t="str">
        <f ca="1">IF(CB$4&lt;&gt;"",CB$4*10^(-6)*Forudsætninger!Z347,IF(CB$5&lt;&gt;"",CB$5*10^(-6)*Forudsætninger!Z347,""))</f>
        <v/>
      </c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</row>
    <row r="13" spans="1:194">
      <c r="A13" s="45" t="str">
        <f ca="1">Input!A13</f>
        <v>Små partikler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</row>
    <row r="14" spans="1:194">
      <c r="A14" s="45" t="str">
        <f ca="1">Input!A14</f>
        <v>VOC-forbindelser ex. Metan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</row>
    <row r="15" spans="1:194">
      <c r="A15" s="45" t="str">
        <f ca="1">Input!A15</f>
        <v>Kviksølvudledning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</row>
    <row r="16" spans="1:194">
      <c r="A16" s="45" t="str">
        <f ca="1">Input!A16</f>
        <v>Arsentrioxid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</row>
    <row r="17" spans="1:194">
      <c r="A17" s="45" t="str">
        <f ca="1">Input!A17</f>
        <v>Dioxin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</row>
    <row r="18" spans="1:194">
      <c r="A18" s="45" t="str">
        <f ca="1">Input!A18</f>
        <v>Bly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</row>
    <row r="19" spans="1:194">
      <c r="A19" s="45" t="str">
        <f ca="1">Input!A19</f>
        <v>Cadmium (Cd)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</row>
    <row r="20" spans="1:194">
      <c r="A20" s="45" t="str">
        <f ca="1">Input!A20</f>
        <v>Krom (Cr) - typisk blanding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</row>
    <row r="21" spans="1:194">
      <c r="A21" s="45" t="str">
        <f ca="1">Input!A21</f>
        <v>Formaldehyd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</row>
    <row r="22" spans="1:194">
      <c r="A22" s="45" t="str">
        <f ca="1">Input!A22</f>
        <v>Nikkel (Ni)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</row>
    <row r="23" spans="1:194">
      <c r="A23" s="45" t="str">
        <f ca="1">Input!A23</f>
        <v>Ammoniak (NH3)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</row>
    <row r="24" spans="1:194">
      <c r="A24" s="45" t="str">
        <f ca="1">Input!A24</f>
        <v>Metan (CH4)</v>
      </c>
      <c r="D24" s="48" t="str">
        <f ca="1">IF(D$4&lt;&gt;"",D$4*10^(-6)*Forudsætninger!G338,IF(D$5&lt;&gt;"",D$5*10^(-6)*Forudsætninger!G338,""))</f>
        <v/>
      </c>
      <c r="E24" s="48"/>
      <c r="F24" s="48"/>
      <c r="G24" s="48"/>
      <c r="H24" s="48" t="str">
        <f ca="1">IF(H$4&lt;&gt;"",H$4*10^(-6)*Forudsætninger!H338,IF(H$5&lt;&gt;"",H$5*10^(-6)*Forudsætninger!H338,""))</f>
        <v/>
      </c>
      <c r="I24" s="48"/>
      <c r="J24" s="48"/>
      <c r="K24" s="48"/>
      <c r="L24" s="48" t="str">
        <f ca="1">IF(L$4&lt;&gt;"",L$4*10^(-6)*Forudsætninger!I338,IF(L$5&lt;&gt;"",L$5*10^(-6)*Forudsætninger!I338,""))</f>
        <v/>
      </c>
      <c r="M24" s="48"/>
      <c r="N24" s="48"/>
      <c r="O24" s="48"/>
      <c r="P24" s="48" t="str">
        <f ca="1">IF(P$4&lt;&gt;"",P$4*10^(-6)*Forudsætninger!J338,IF(P$5&lt;&gt;"",P$5*10^(-6)*Forudsætninger!J338,""))</f>
        <v/>
      </c>
      <c r="Q24" s="48"/>
      <c r="R24" s="48"/>
      <c r="S24" s="48"/>
      <c r="T24" s="48" t="str">
        <f ca="1">IF(T$4&lt;&gt;"",T$4*10^(-6)*Forudsætninger!K338,IF(T$5&lt;&gt;"",T$5*10^(-6)*Forudsætninger!K338,""))</f>
        <v/>
      </c>
      <c r="U24" s="48"/>
      <c r="V24" s="48"/>
      <c r="W24" s="48"/>
      <c r="X24" s="48" t="str">
        <f ca="1">IF(X$4&lt;&gt;"",X$4*10^(-6)*Forudsætninger!L338,IF(X$5&lt;&gt;"",X$5*10^(-6)*Forudsætninger!L338,""))</f>
        <v/>
      </c>
      <c r="Y24" s="48"/>
      <c r="Z24" s="48"/>
      <c r="AA24" s="48"/>
      <c r="AB24" s="48" t="str">
        <f ca="1">IF(AB$4&lt;&gt;"",AB$4*10^(-6)*Forudsætninger!M338,IF(AB$5&lt;&gt;"",AB$5*10^(-6)*Forudsætninger!M338,""))</f>
        <v/>
      </c>
      <c r="AC24" s="48"/>
      <c r="AD24" s="48"/>
      <c r="AE24" s="48"/>
      <c r="AF24" s="48" t="str">
        <f ca="1">IF(AF$4&lt;&gt;"",AF$4*10^(-6)*Forudsætninger!N338,IF(AF$5&lt;&gt;"",AF$5*10^(-6)*Forudsætninger!N338,""))</f>
        <v/>
      </c>
      <c r="AG24" s="48"/>
      <c r="AH24" s="48"/>
      <c r="AI24" s="48"/>
      <c r="AJ24" s="48" t="str">
        <f ca="1">IF(AJ$4&lt;&gt;"",AJ$4*10^(-6)*Forudsætninger!O338,IF(AJ$5&lt;&gt;"",AJ$5*10^(-6)*Forudsætninger!O338,""))</f>
        <v/>
      </c>
      <c r="AK24" s="48"/>
      <c r="AL24" s="48"/>
      <c r="AM24" s="48"/>
      <c r="AN24" s="48" t="str">
        <f ca="1">IF(AN$4&lt;&gt;"",AN$4*10^(-6)*Forudsætninger!P338,IF(AN$5&lt;&gt;"",AN$5*10^(-6)*Forudsætninger!P338,""))</f>
        <v/>
      </c>
      <c r="AO24" s="48"/>
      <c r="AP24" s="48"/>
      <c r="AQ24" s="48"/>
      <c r="AR24" s="48" t="str">
        <f ca="1">IF(AR$4&lt;&gt;"",AR$4*10^(-6)*Forudsætninger!Q338,IF(AR$5&lt;&gt;"",AR$5*10^(-6)*Forudsætninger!Q338,""))</f>
        <v/>
      </c>
      <c r="AS24" s="48"/>
      <c r="AT24" s="48"/>
      <c r="AU24" s="48"/>
      <c r="AV24" s="48" t="str">
        <f ca="1">IF(AV$4&lt;&gt;"",AV$4*10^(-6)*Forudsætninger!R338,IF(AV$5&lt;&gt;"",AV$5*10^(-6)*Forudsætninger!R338,""))</f>
        <v/>
      </c>
      <c r="AW24" s="48"/>
      <c r="AX24" s="48"/>
      <c r="AY24" s="48"/>
      <c r="AZ24" s="48" t="str">
        <f ca="1">IF(AZ$4&lt;&gt;"",AZ$4*10^(-6)*Forudsætninger!S338,IF(AZ$5&lt;&gt;"",AZ$5*10^(-6)*Forudsætninger!S338,""))</f>
        <v/>
      </c>
      <c r="BA24" s="48"/>
      <c r="BB24" s="48"/>
      <c r="BC24" s="48"/>
      <c r="BD24" s="48" t="str">
        <f ca="1">IF(BD$4&lt;&gt;"",BD$4*10^(-6)*Forudsætninger!T338,IF(BD$5&lt;&gt;"",BD$5*10^(-6)*Forudsætninger!T338,""))</f>
        <v/>
      </c>
      <c r="BE24" s="48"/>
      <c r="BF24" s="48"/>
      <c r="BG24" s="48"/>
      <c r="BH24" s="48" t="str">
        <f ca="1">IF(BH$4&lt;&gt;"",BH$4*10^(-6)*Forudsætninger!U338,IF(BH$5&lt;&gt;"",BH$5*10^(-6)*Forudsætninger!U338,""))</f>
        <v/>
      </c>
      <c r="BI24" s="48"/>
      <c r="BJ24" s="48"/>
      <c r="BK24" s="48"/>
      <c r="BL24" s="48" t="str">
        <f ca="1">IF(BL$4&lt;&gt;"",BL$4*10^(-6)*Forudsætninger!V338,IF(BL$5&lt;&gt;"",BL$5*10^(-6)*Forudsætninger!V338,""))</f>
        <v/>
      </c>
      <c r="BM24" s="48"/>
      <c r="BN24" s="48"/>
      <c r="BO24" s="48"/>
      <c r="BP24" s="48" t="str">
        <f ca="1">IF(BP$4&lt;&gt;"",BP$4*10^(-6)*Forudsætninger!W338,IF(BP$5&lt;&gt;"",BP$5*10^(-6)*Forudsætninger!W338,""))</f>
        <v/>
      </c>
      <c r="BQ24" s="48"/>
      <c r="BR24" s="48"/>
      <c r="BS24" s="48"/>
      <c r="BT24" s="48" t="str">
        <f ca="1">IF(BT$4&lt;&gt;"",BT$4*10^(-6)*Forudsætninger!X338,IF(BT$5&lt;&gt;"",BT$5*10^(-6)*Forudsætninger!X338,""))</f>
        <v/>
      </c>
      <c r="BU24" s="48"/>
      <c r="BV24" s="48"/>
      <c r="BW24" s="48"/>
      <c r="BX24" s="48" t="str">
        <f ca="1">IF(BX$4&lt;&gt;"",BX$4*10^(-6)*Forudsætninger!Y338,IF(BX$5&lt;&gt;"",BX$5*10^(-6)*Forudsætninger!Y338,""))</f>
        <v/>
      </c>
      <c r="BY24" s="48"/>
      <c r="BZ24" s="48"/>
      <c r="CA24" s="48"/>
      <c r="CB24" s="48" t="str">
        <f ca="1">IF(CB$4&lt;&gt;"",CB$4*10^(-6)*Forudsætninger!Z338,IF(CB$5&lt;&gt;"",CB$5*10^(-6)*Forudsætninger!Z338,""))</f>
        <v/>
      </c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</row>
    <row r="25" spans="1:194">
      <c r="A25" s="45" t="str">
        <f ca="1">Input!A25</f>
        <v>Lattergas (N2O)</v>
      </c>
      <c r="D25" s="24" t="str">
        <f ca="1">IF(D$4&lt;&gt;"",D$4*10^(-6)*Forudsætninger!G341,IF(D$5&lt;&gt;"",D$5*10^(-6)*Forudsætninger!G341,""))</f>
        <v/>
      </c>
      <c r="E25" s="24"/>
      <c r="F25" s="24"/>
      <c r="G25" s="24"/>
      <c r="H25" s="24" t="str">
        <f ca="1">IF(H$4&lt;&gt;"",H$4*10^(-6)*Forudsætninger!H341,IF(H$5&lt;&gt;"",H$5*10^(-6)*Forudsætninger!H341,""))</f>
        <v/>
      </c>
      <c r="I25" s="24"/>
      <c r="J25" s="24"/>
      <c r="K25" s="24"/>
      <c r="L25" s="24" t="str">
        <f ca="1">IF(L$4&lt;&gt;"",L$4*10^(-6)*Forudsætninger!I341,IF(L$5&lt;&gt;"",L$5*10^(-6)*Forudsætninger!I341,""))</f>
        <v/>
      </c>
      <c r="M25" s="24"/>
      <c r="N25" s="24"/>
      <c r="O25" s="24"/>
      <c r="P25" s="24" t="str">
        <f ca="1">IF(P$4&lt;&gt;"",P$4*10^(-6)*Forudsætninger!J341,IF(P$5&lt;&gt;"",P$5*10^(-6)*Forudsætninger!J341,""))</f>
        <v/>
      </c>
      <c r="Q25" s="24"/>
      <c r="R25" s="24"/>
      <c r="S25" s="24"/>
      <c r="T25" s="24" t="str">
        <f ca="1">IF(T$4&lt;&gt;"",T$4*10^(-6)*Forudsætninger!K341,IF(T$5&lt;&gt;"",T$5*10^(-6)*Forudsætninger!K341,""))</f>
        <v/>
      </c>
      <c r="U25" s="24"/>
      <c r="V25" s="24"/>
      <c r="W25" s="24"/>
      <c r="X25" s="24" t="str">
        <f ca="1">IF(X$4&lt;&gt;"",X$4*10^(-6)*Forudsætninger!L341,IF(X$5&lt;&gt;"",X$5*10^(-6)*Forudsætninger!L341,""))</f>
        <v/>
      </c>
      <c r="Y25" s="24"/>
      <c r="Z25" s="24"/>
      <c r="AA25" s="24"/>
      <c r="AB25" s="24" t="str">
        <f ca="1">IF(AB$4&lt;&gt;"",AB$4*10^(-6)*Forudsætninger!M341,IF(AB$5&lt;&gt;"",AB$5*10^(-6)*Forudsætninger!M341,""))</f>
        <v/>
      </c>
      <c r="AC25" s="24"/>
      <c r="AD25" s="24"/>
      <c r="AE25" s="24"/>
      <c r="AF25" s="24" t="str">
        <f ca="1">IF(AF$4&lt;&gt;"",AF$4*10^(-6)*Forudsætninger!N341,IF(AF$5&lt;&gt;"",AF$5*10^(-6)*Forudsætninger!N341,""))</f>
        <v/>
      </c>
      <c r="AG25" s="24"/>
      <c r="AH25" s="24"/>
      <c r="AI25" s="24"/>
      <c r="AJ25" s="24" t="str">
        <f ca="1">IF(AJ$4&lt;&gt;"",AJ$4*10^(-6)*Forudsætninger!O341,IF(AJ$5&lt;&gt;"",AJ$5*10^(-6)*Forudsætninger!O341,""))</f>
        <v/>
      </c>
      <c r="AK25" s="24"/>
      <c r="AL25" s="24"/>
      <c r="AM25" s="24"/>
      <c r="AN25" s="24" t="str">
        <f ca="1">IF(AN$4&lt;&gt;"",AN$4*10^(-6)*Forudsætninger!P341,IF(AN$5&lt;&gt;"",AN$5*10^(-6)*Forudsætninger!P341,""))</f>
        <v/>
      </c>
      <c r="AO25" s="24"/>
      <c r="AP25" s="24"/>
      <c r="AQ25" s="24"/>
      <c r="AR25" s="24" t="str">
        <f ca="1">IF(AR$4&lt;&gt;"",AR$4*10^(-6)*Forudsætninger!Q341,IF(AR$5&lt;&gt;"",AR$5*10^(-6)*Forudsætninger!Q341,""))</f>
        <v/>
      </c>
      <c r="AS25" s="24"/>
      <c r="AT25" s="24"/>
      <c r="AU25" s="24"/>
      <c r="AV25" s="24" t="str">
        <f ca="1">IF(AV$4&lt;&gt;"",AV$4*10^(-6)*Forudsætninger!R341,IF(AV$5&lt;&gt;"",AV$5*10^(-6)*Forudsætninger!R341,""))</f>
        <v/>
      </c>
      <c r="AW25" s="24"/>
      <c r="AX25" s="24"/>
      <c r="AY25" s="24"/>
      <c r="AZ25" s="24" t="str">
        <f ca="1">IF(AZ$4&lt;&gt;"",AZ$4*10^(-6)*Forudsætninger!S341,IF(AZ$5&lt;&gt;"",AZ$5*10^(-6)*Forudsætninger!S341,""))</f>
        <v/>
      </c>
      <c r="BA25" s="24"/>
      <c r="BB25" s="24"/>
      <c r="BC25" s="24"/>
      <c r="BD25" s="24" t="str">
        <f ca="1">IF(BD$4&lt;&gt;"",BD$4*10^(-6)*Forudsætninger!T341,IF(BD$5&lt;&gt;"",BD$5*10^(-6)*Forudsætninger!T341,""))</f>
        <v/>
      </c>
      <c r="BE25" s="24"/>
      <c r="BF25" s="24"/>
      <c r="BG25" s="24"/>
      <c r="BH25" s="24" t="str">
        <f ca="1">IF(BH$4&lt;&gt;"",BH$4*10^(-6)*Forudsætninger!U341,IF(BH$5&lt;&gt;"",BH$5*10^(-6)*Forudsætninger!U341,""))</f>
        <v/>
      </c>
      <c r="BI25" s="24"/>
      <c r="BJ25" s="24"/>
      <c r="BK25" s="24"/>
      <c r="BL25" s="24" t="str">
        <f ca="1">IF(BL$4&lt;&gt;"",BL$4*10^(-6)*Forudsætninger!V341,IF(BL$5&lt;&gt;"",BL$5*10^(-6)*Forudsætninger!V341,""))</f>
        <v/>
      </c>
      <c r="BM25" s="24"/>
      <c r="BN25" s="24"/>
      <c r="BO25" s="24"/>
      <c r="BP25" s="24" t="str">
        <f ca="1">IF(BP$4&lt;&gt;"",BP$4*10^(-6)*Forudsætninger!W341,IF(BP$5&lt;&gt;"",BP$5*10^(-6)*Forudsætninger!W341,""))</f>
        <v/>
      </c>
      <c r="BQ25" s="24"/>
      <c r="BR25" s="24"/>
      <c r="BS25" s="24"/>
      <c r="BT25" s="24" t="str">
        <f ca="1">IF(BT$4&lt;&gt;"",BT$4*10^(-6)*Forudsætninger!X341,IF(BT$5&lt;&gt;"",BT$5*10^(-6)*Forudsætninger!X341,""))</f>
        <v/>
      </c>
      <c r="BU25" s="24"/>
      <c r="BV25" s="24"/>
      <c r="BW25" s="24"/>
      <c r="BX25" s="24" t="str">
        <f ca="1">IF(BX$4&lt;&gt;"",BX$4*10^(-6)*Forudsætninger!Y341,IF(BX$5&lt;&gt;"",BX$5*10^(-6)*Forudsætninger!Y341,""))</f>
        <v/>
      </c>
      <c r="BY25" s="24"/>
      <c r="BZ25" s="24"/>
      <c r="CA25" s="24"/>
      <c r="CB25" s="24" t="str">
        <f ca="1">IF(CB$4&lt;&gt;"",CB$4*10^(-6)*Forudsætninger!Z341,IF(CB$5&lt;&gt;"",CB$5*10^(-6)*Forudsætninger!Z341,""))</f>
        <v/>
      </c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</row>
    <row r="26" spans="1:194">
      <c r="A26" s="45">
        <f ca="1">Input!A26</f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</row>
    <row r="27" spans="1:194">
      <c r="A27" s="45">
        <f ca="1">Input!A27</f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</row>
    <row r="28" spans="1:194">
      <c r="A28" s="45">
        <f ca="1">Input!A28</f>
        <v>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</row>
    <row r="29" spans="1:194">
      <c r="A29" s="45">
        <f ca="1">Input!A29</f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</row>
    <row r="30" spans="1:194">
      <c r="A30" s="45">
        <f ca="1">Input!A30</f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</row>
    <row r="31" spans="1:194">
      <c r="A31" s="45">
        <f ca="1">Input!A31</f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</row>
    <row r="32" spans="1:194">
      <c r="A32" s="45">
        <f ca="1">Input!A32</f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</row>
    <row r="33" spans="1:194">
      <c r="A33" s="45">
        <f ca="1">Input!A33</f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</row>
    <row r="34" spans="1:194">
      <c r="A34" s="45">
        <f ca="1">Input!A34</f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</row>
    <row r="35" spans="1:194">
      <c r="A35" s="45">
        <f ca="1">Input!A35</f>
        <v>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</row>
    <row r="36" spans="1:194">
      <c r="A36" s="45">
        <f ca="1">Input!A36</f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</row>
    <row r="37" spans="1:194">
      <c r="A37" s="45">
        <f ca="1">Input!A37</f>
        <v>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</row>
    <row r="38" spans="1:194">
      <c r="A38" s="45">
        <f ca="1">Input!A38</f>
        <v>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</row>
    <row r="39" spans="1:194">
      <c r="A39" s="45">
        <f ca="1">Input!A39</f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</row>
    <row r="40" spans="1:194">
      <c r="A40" s="45">
        <f ca="1">Input!A40</f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</row>
    <row r="41" spans="1:194">
      <c r="A41" s="45">
        <f ca="1">Input!A41</f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</row>
    <row r="42" spans="1:194">
      <c r="A42" s="45">
        <f ca="1">Input!A42</f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</row>
    <row r="43" spans="1:194">
      <c r="A43" s="45">
        <f ca="1">Input!A43</f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</row>
    <row r="44" spans="1:194">
      <c r="A44" s="45">
        <f ca="1">Input!A44</f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</row>
    <row r="45" spans="1:194">
      <c r="A45" s="45">
        <f ca="1">Input!A45</f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</row>
    <row r="46" spans="1:194">
      <c r="A46" s="45">
        <f ca="1">Input!A46</f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</row>
    <row r="47" spans="1:194">
      <c r="A47" s="45">
        <f ca="1">Input!A47</f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</row>
    <row r="48" spans="1:194">
      <c r="A48" s="45">
        <f ca="1">Input!A48</f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</row>
    <row r="49" spans="1:194">
      <c r="A49" s="45">
        <f ca="1">Input!A49</f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</row>
    <row r="50" spans="1:194">
      <c r="A50" s="45">
        <f ca="1">Input!A50</f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</row>
    <row r="51" spans="1:194">
      <c r="A51" s="45">
        <f ca="1">Input!A51</f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</row>
    <row r="52" spans="1:194">
      <c r="A52" s="45">
        <f ca="1">Input!A52</f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</row>
    <row r="53" spans="1:194">
      <c r="A53" s="45">
        <f ca="1">Input!A53</f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</row>
    <row r="54" spans="1:194">
      <c r="A54" s="45">
        <f ca="1">Input!A54</f>
        <v>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</row>
    <row r="55" spans="1:194">
      <c r="A55" s="45">
        <f ca="1">Input!A55</f>
        <v>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</row>
    <row r="56" spans="1:194">
      <c r="A56" s="45">
        <f ca="1">Input!A56</f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</row>
    <row r="57" spans="1:194">
      <c r="A57" s="45">
        <f ca="1">Input!A57</f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</row>
    <row r="58" spans="1:194">
      <c r="A58" s="45">
        <f ca="1">Input!A58</f>
        <v>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</row>
    <row r="59" spans="1:194">
      <c r="A59" s="45">
        <f ca="1">Input!A59</f>
        <v>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</row>
    <row r="60" spans="1:194">
      <c r="A60" s="45">
        <f ca="1">Input!A60</f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</row>
    <row r="61" spans="1:194">
      <c r="A61" s="45">
        <f ca="1">Input!A61</f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</row>
    <row r="62" spans="1:194">
      <c r="A62" s="45">
        <f ca="1">Input!A62</f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</row>
    <row r="63" spans="1:194">
      <c r="A63" s="45">
        <f ca="1">Input!A63</f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</row>
    <row r="64" spans="1:194">
      <c r="A64" s="45">
        <f ca="1">Input!A64</f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</row>
    <row r="65" spans="1:194">
      <c r="A65" s="45">
        <f ca="1">Input!A65</f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</row>
    <row r="66" spans="1:194">
      <c r="A66" s="45">
        <f ca="1">Input!A66</f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</row>
    <row r="67" spans="1:194">
      <c r="A67" s="45">
        <f ca="1">Input!A67</f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</row>
    <row r="68" spans="1:194">
      <c r="A68" s="45">
        <f ca="1">Input!A68</f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</row>
    <row r="69" spans="1:194">
      <c r="A69" s="45">
        <f ca="1">Input!A69</f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</row>
    <row r="70" spans="1:194">
      <c r="A70" s="45">
        <f ca="1">Input!A70</f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</row>
    <row r="71" spans="1:194">
      <c r="A71" s="45">
        <f ca="1">Input!A71</f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</row>
    <row r="72" spans="1:194">
      <c r="A72" s="45">
        <f ca="1">Input!A72</f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</row>
    <row r="73" spans="1:194" ht="15.75">
      <c r="A73" s="148"/>
      <c r="B73" s="148"/>
      <c r="C73" s="148"/>
    </row>
    <row r="74" spans="1:194">
      <c r="A74" s="149"/>
      <c r="B74" s="149"/>
      <c r="C74" s="149"/>
    </row>
    <row r="145" spans="1:3" ht="15.75">
      <c r="A145" s="148"/>
      <c r="B145" s="148"/>
      <c r="C145" s="148"/>
    </row>
    <row r="146" spans="1:3">
      <c r="A146" s="149"/>
      <c r="B146" s="149"/>
      <c r="C146" s="149"/>
    </row>
    <row r="217" spans="1:3" ht="15.75">
      <c r="A217" s="148"/>
      <c r="B217" s="148"/>
      <c r="C217" s="148"/>
    </row>
    <row r="218" spans="1:3">
      <c r="A218" s="149"/>
      <c r="B218" s="149"/>
      <c r="C218" s="149"/>
    </row>
    <row r="289" spans="1:3" ht="15.75">
      <c r="A289" s="148"/>
      <c r="B289" s="148"/>
      <c r="C289" s="148"/>
    </row>
    <row r="290" spans="1:3">
      <c r="A290" s="149"/>
      <c r="B290" s="149"/>
      <c r="C290" s="149"/>
    </row>
    <row r="361" spans="1:3" ht="15.75">
      <c r="A361" s="148"/>
      <c r="B361" s="148"/>
      <c r="C361" s="148"/>
    </row>
    <row r="362" spans="1:3">
      <c r="A362" s="149"/>
      <c r="B362" s="149"/>
      <c r="C362" s="149"/>
    </row>
    <row r="433" spans="1:3" ht="15.75">
      <c r="A433" s="148"/>
      <c r="B433" s="148"/>
      <c r="C433" s="148"/>
    </row>
    <row r="434" spans="1:3">
      <c r="A434" s="149"/>
      <c r="B434" s="149"/>
      <c r="C434" s="149"/>
    </row>
    <row r="505" spans="1:3" ht="15.75">
      <c r="A505" s="148"/>
      <c r="B505" s="148"/>
      <c r="C505" s="148"/>
    </row>
    <row r="506" spans="1:3">
      <c r="A506" s="149"/>
      <c r="B506" s="149"/>
      <c r="C506" s="149"/>
    </row>
    <row r="577" spans="1:3" ht="15.75">
      <c r="A577" s="148"/>
      <c r="B577" s="148"/>
      <c r="C577" s="148"/>
    </row>
    <row r="578" spans="1:3">
      <c r="A578" s="149"/>
      <c r="B578" s="149"/>
      <c r="C578" s="149"/>
    </row>
    <row r="649" spans="1:3" ht="15.75">
      <c r="A649" s="148"/>
      <c r="B649" s="148"/>
      <c r="C649" s="148"/>
    </row>
    <row r="650" spans="1:3">
      <c r="A650" s="149"/>
      <c r="B650" s="149"/>
      <c r="C650" s="149"/>
    </row>
    <row r="721" spans="1:3" ht="15.75">
      <c r="A721" s="148"/>
      <c r="B721" s="148"/>
      <c r="C721" s="148"/>
    </row>
    <row r="722" spans="1:3">
      <c r="A722" s="149"/>
      <c r="B722" s="149"/>
      <c r="C722" s="149"/>
    </row>
    <row r="793" spans="1:3" ht="15.75">
      <c r="A793" s="148"/>
      <c r="B793" s="148"/>
      <c r="C793" s="148"/>
    </row>
    <row r="794" spans="1:3">
      <c r="A794" s="149"/>
      <c r="B794" s="149"/>
      <c r="C794" s="149"/>
    </row>
    <row r="865" spans="1:3" ht="15.75">
      <c r="A865" s="148"/>
      <c r="B865" s="148"/>
      <c r="C865" s="148"/>
    </row>
    <row r="866" spans="1:3">
      <c r="A866" s="149"/>
      <c r="B866" s="149"/>
      <c r="C866" s="149"/>
    </row>
    <row r="937" spans="1:3" ht="15.75">
      <c r="A937" s="148"/>
      <c r="B937" s="148"/>
      <c r="C937" s="148"/>
    </row>
    <row r="938" spans="1:3">
      <c r="A938" s="149"/>
      <c r="B938" s="149"/>
      <c r="C938" s="149"/>
    </row>
    <row r="1009" spans="1:3" ht="15.75">
      <c r="A1009" s="148"/>
      <c r="B1009" s="148"/>
      <c r="C1009" s="148"/>
    </row>
    <row r="1010" spans="1:3">
      <c r="A1010" s="149"/>
      <c r="B1010" s="149"/>
      <c r="C1010" s="149"/>
    </row>
    <row r="1081" spans="1:3" ht="15.75">
      <c r="A1081" s="148"/>
      <c r="B1081" s="148"/>
      <c r="C1081" s="148"/>
    </row>
    <row r="1082" spans="1:3">
      <c r="A1082" s="149"/>
      <c r="B1082" s="149"/>
      <c r="C1082" s="149"/>
    </row>
    <row r="1153" spans="1:3" ht="15.75">
      <c r="A1153" s="148"/>
      <c r="B1153" s="148"/>
      <c r="C1153" s="148"/>
    </row>
    <row r="1154" spans="1:3">
      <c r="A1154" s="149"/>
      <c r="B1154" s="149"/>
      <c r="C1154" s="149"/>
    </row>
    <row r="1225" spans="1:3" ht="15.75">
      <c r="A1225" s="148"/>
      <c r="B1225" s="148"/>
      <c r="C1225" s="148"/>
    </row>
    <row r="1226" spans="1:3">
      <c r="A1226" s="149"/>
      <c r="B1226" s="149"/>
      <c r="C1226" s="149"/>
    </row>
    <row r="1297" spans="1:3" ht="15.75">
      <c r="A1297" s="148"/>
      <c r="B1297" s="148"/>
      <c r="C1297" s="148"/>
    </row>
    <row r="1298" spans="1:3">
      <c r="A1298" s="149"/>
      <c r="B1298" s="149"/>
      <c r="C1298" s="149"/>
    </row>
    <row r="1369" spans="1:3" ht="15.75">
      <c r="A1369" s="148"/>
      <c r="B1369" s="148"/>
      <c r="C1369" s="148"/>
    </row>
    <row r="1370" spans="1:3">
      <c r="A1370" s="149"/>
      <c r="B1370" s="149"/>
      <c r="C1370" s="149"/>
    </row>
    <row r="1441" spans="1:3" ht="15.75">
      <c r="A1441" s="148"/>
      <c r="B1441" s="148"/>
      <c r="C1441" s="148"/>
    </row>
    <row r="1442" spans="1:3">
      <c r="A1442" s="149"/>
      <c r="B1442" s="149"/>
      <c r="C1442" s="149"/>
    </row>
    <row r="1513" spans="1:3" ht="15.75">
      <c r="A1513" s="148"/>
      <c r="B1513" s="148"/>
      <c r="C1513" s="148"/>
    </row>
    <row r="1514" spans="1:3">
      <c r="A1514" s="149"/>
      <c r="B1514" s="149"/>
      <c r="C1514" s="149"/>
    </row>
    <row r="1585" spans="1:3" ht="15.75">
      <c r="A1585" s="148"/>
      <c r="B1585" s="148"/>
      <c r="C1585" s="148"/>
    </row>
    <row r="1586" spans="1:3">
      <c r="A1586" s="149"/>
      <c r="B1586" s="149"/>
      <c r="C1586" s="149"/>
    </row>
    <row r="1657" spans="1:3" ht="15.75">
      <c r="A1657" s="148"/>
      <c r="B1657" s="148"/>
      <c r="C1657" s="148"/>
    </row>
    <row r="1658" spans="1:3">
      <c r="A1658" s="149"/>
      <c r="B1658" s="149"/>
      <c r="C1658" s="149"/>
    </row>
    <row r="1729" spans="1:3" ht="15.75">
      <c r="A1729" s="148"/>
      <c r="B1729" s="148"/>
      <c r="C1729" s="148"/>
    </row>
    <row r="1730" spans="1:3">
      <c r="A1730" s="149"/>
      <c r="B1730" s="149"/>
      <c r="C1730" s="149"/>
    </row>
    <row r="1801" spans="1:3" ht="15.75">
      <c r="A1801" s="148"/>
      <c r="B1801" s="148"/>
      <c r="C1801" s="148"/>
    </row>
    <row r="1802" spans="1:3">
      <c r="A1802" s="149"/>
      <c r="B1802" s="149"/>
      <c r="C1802" s="149"/>
    </row>
    <row r="1873" spans="1:3" ht="15.75">
      <c r="A1873" s="148"/>
      <c r="B1873" s="148"/>
      <c r="C1873" s="148"/>
    </row>
    <row r="1874" spans="1:3">
      <c r="A1874" s="149"/>
      <c r="B1874" s="149"/>
      <c r="C1874" s="149"/>
    </row>
    <row r="1945" spans="1:3" ht="15.75">
      <c r="A1945" s="148"/>
      <c r="B1945" s="148"/>
      <c r="C1945" s="148"/>
    </row>
    <row r="1946" spans="1:3">
      <c r="A1946" s="149"/>
      <c r="B1946" s="149"/>
      <c r="C1946" s="149"/>
    </row>
    <row r="2017" spans="1:3" ht="15.75">
      <c r="A2017" s="148"/>
      <c r="B2017" s="148"/>
      <c r="C2017" s="148"/>
    </row>
    <row r="2018" spans="1:3">
      <c r="A2018" s="149"/>
      <c r="B2018" s="149"/>
      <c r="C2018" s="149"/>
    </row>
    <row r="2089" spans="1:3" ht="15.75">
      <c r="A2089" s="148"/>
      <c r="B2089" s="148"/>
      <c r="C2089" s="148"/>
    </row>
    <row r="2090" spans="1:3">
      <c r="A2090" s="149"/>
      <c r="B2090" s="149"/>
      <c r="C2090" s="149"/>
    </row>
    <row r="2161" spans="1:3" ht="15.75">
      <c r="A2161" s="148"/>
      <c r="B2161" s="148"/>
      <c r="C2161" s="148"/>
    </row>
    <row r="2162" spans="1:3">
      <c r="A2162" s="149"/>
      <c r="B2162" s="149"/>
      <c r="C2162" s="149"/>
    </row>
    <row r="2233" spans="1:3" ht="15.75">
      <c r="A2233" s="148"/>
      <c r="B2233" s="148"/>
      <c r="C2233" s="148"/>
    </row>
    <row r="2234" spans="1:3">
      <c r="A2234" s="149"/>
      <c r="B2234" s="149"/>
      <c r="C2234" s="149"/>
    </row>
    <row r="2305" spans="1:3" ht="15.75">
      <c r="A2305" s="148"/>
      <c r="B2305" s="148"/>
      <c r="C2305" s="148"/>
    </row>
    <row r="2306" spans="1:3">
      <c r="A2306" s="149"/>
      <c r="B2306" s="149"/>
      <c r="C2306" s="149"/>
    </row>
    <row r="2377" spans="1:3" ht="15.75">
      <c r="A2377" s="148"/>
      <c r="B2377" s="148"/>
      <c r="C2377" s="148"/>
    </row>
    <row r="2378" spans="1:3">
      <c r="A2378" s="149"/>
      <c r="B2378" s="149"/>
      <c r="C2378" s="149"/>
    </row>
    <row r="2449" spans="1:3" ht="15.75">
      <c r="A2449" s="148"/>
      <c r="B2449" s="148"/>
      <c r="C2449" s="148"/>
    </row>
    <row r="2450" spans="1:3">
      <c r="A2450" s="149"/>
      <c r="B2450" s="149"/>
      <c r="C2450" s="149"/>
    </row>
    <row r="2521" spans="1:3" ht="15.75">
      <c r="A2521" s="148"/>
      <c r="B2521" s="148"/>
      <c r="C2521" s="148"/>
    </row>
    <row r="2522" spans="1:3">
      <c r="A2522" s="149"/>
      <c r="B2522" s="149"/>
      <c r="C2522" s="149"/>
    </row>
    <row r="2593" spans="1:3" ht="15.75">
      <c r="A2593" s="148"/>
      <c r="B2593" s="148"/>
      <c r="C2593" s="148"/>
    </row>
    <row r="2594" spans="1:3">
      <c r="A2594" s="149"/>
      <c r="B2594" s="149"/>
      <c r="C2594" s="149"/>
    </row>
    <row r="2665" spans="1:3" ht="15.75">
      <c r="A2665" s="148"/>
      <c r="B2665" s="148"/>
      <c r="C2665" s="148"/>
    </row>
    <row r="2666" spans="1:3">
      <c r="A2666" s="149"/>
      <c r="B2666" s="149"/>
      <c r="C2666" s="149"/>
    </row>
    <row r="2737" spans="1:3" ht="15.75">
      <c r="A2737" s="148"/>
      <c r="B2737" s="148"/>
      <c r="C2737" s="148"/>
    </row>
    <row r="2738" spans="1:3">
      <c r="A2738" s="149"/>
      <c r="B2738" s="149"/>
      <c r="C2738" s="149"/>
    </row>
    <row r="2809" spans="1:3" ht="15.75">
      <c r="A2809" s="148"/>
      <c r="B2809" s="148"/>
      <c r="C2809" s="148"/>
    </row>
    <row r="2810" spans="1:3">
      <c r="A2810" s="149"/>
      <c r="B2810" s="149"/>
      <c r="C2810" s="149"/>
    </row>
    <row r="2881" spans="1:3" ht="15.75">
      <c r="A2881" s="148"/>
      <c r="B2881" s="148"/>
      <c r="C2881" s="148"/>
    </row>
    <row r="2882" spans="1:3">
      <c r="A2882" s="149"/>
      <c r="B2882" s="149"/>
      <c r="C2882" s="149"/>
    </row>
    <row r="2953" spans="1:3" ht="15.75">
      <c r="A2953" s="148"/>
      <c r="B2953" s="148"/>
      <c r="C2953" s="148"/>
    </row>
    <row r="2954" spans="1:3">
      <c r="A2954" s="149"/>
      <c r="B2954" s="149"/>
      <c r="C2954" s="149"/>
    </row>
    <row r="3025" spans="1:3" ht="15.75">
      <c r="A3025" s="148"/>
      <c r="B3025" s="148"/>
      <c r="C3025" s="148"/>
    </row>
    <row r="3026" spans="1:3">
      <c r="A3026" s="149"/>
      <c r="B3026" s="149"/>
      <c r="C3026" s="149"/>
    </row>
    <row r="3097" spans="1:3" ht="15.75">
      <c r="A3097" s="148"/>
      <c r="B3097" s="148"/>
      <c r="C3097" s="148"/>
    </row>
    <row r="3098" spans="1:3">
      <c r="A3098" s="149"/>
      <c r="B3098" s="149"/>
      <c r="C3098" s="149"/>
    </row>
    <row r="3169" spans="1:3" ht="15.75">
      <c r="A3169" s="148"/>
      <c r="B3169" s="148"/>
      <c r="C3169" s="148"/>
    </row>
    <row r="3170" spans="1:3">
      <c r="A3170" s="149"/>
      <c r="B3170" s="149"/>
      <c r="C3170" s="149"/>
    </row>
    <row r="3241" spans="1:3" ht="15.75">
      <c r="A3241" s="148"/>
      <c r="B3241" s="148"/>
      <c r="C3241" s="148"/>
    </row>
    <row r="3242" spans="1:3">
      <c r="A3242" s="149"/>
      <c r="B3242" s="149"/>
      <c r="C3242" s="149"/>
    </row>
    <row r="3313" spans="1:3" ht="15.75">
      <c r="A3313" s="148"/>
      <c r="B3313" s="148"/>
      <c r="C3313" s="148"/>
    </row>
    <row r="3314" spans="1:3">
      <c r="A3314" s="149"/>
      <c r="B3314" s="149"/>
      <c r="C3314" s="149"/>
    </row>
    <row r="3385" spans="1:3" ht="15.75">
      <c r="A3385" s="148"/>
      <c r="B3385" s="148"/>
      <c r="C3385" s="148"/>
    </row>
    <row r="3386" spans="1:3">
      <c r="A3386" s="149"/>
      <c r="B3386" s="149"/>
      <c r="C3386" s="149"/>
    </row>
    <row r="3457" spans="1:3" ht="15.75">
      <c r="A3457" s="148"/>
      <c r="B3457" s="148"/>
      <c r="C3457" s="148"/>
    </row>
    <row r="3458" spans="1:3">
      <c r="A3458" s="149"/>
      <c r="B3458" s="149"/>
      <c r="C3458" s="149"/>
    </row>
    <row r="3529" spans="1:3" ht="15.75">
      <c r="A3529" s="148"/>
      <c r="B3529" s="148"/>
      <c r="C3529" s="148"/>
    </row>
    <row r="3530" spans="1:3">
      <c r="A3530" s="149"/>
      <c r="B3530" s="149"/>
      <c r="C3530" s="149"/>
    </row>
    <row r="3601" spans="1:3" ht="15.75">
      <c r="A3601" s="148"/>
      <c r="B3601" s="148"/>
      <c r="C3601" s="148"/>
    </row>
    <row r="3602" spans="1:3">
      <c r="A3602" s="149"/>
      <c r="B3602" s="149"/>
      <c r="C3602" s="149"/>
    </row>
    <row r="3673" spans="1:3" ht="15.75">
      <c r="A3673" s="148"/>
      <c r="B3673" s="148"/>
      <c r="C3673" s="148"/>
    </row>
    <row r="3674" spans="1:3">
      <c r="A3674" s="149"/>
      <c r="B3674" s="149"/>
      <c r="C3674" s="149"/>
    </row>
    <row r="3745" spans="1:3" ht="15.75">
      <c r="A3745" s="148"/>
      <c r="B3745" s="148"/>
      <c r="C3745" s="148"/>
    </row>
    <row r="3746" spans="1:3">
      <c r="A3746" s="149"/>
      <c r="B3746" s="149"/>
      <c r="C3746" s="149"/>
    </row>
    <row r="3817" spans="1:3" ht="15.75">
      <c r="A3817" s="148"/>
      <c r="B3817" s="148"/>
      <c r="C3817" s="148"/>
    </row>
    <row r="3818" spans="1:3">
      <c r="A3818" s="149"/>
      <c r="B3818" s="149"/>
      <c r="C3818" s="149"/>
    </row>
    <row r="3889" spans="1:3" ht="15.75">
      <c r="A3889" s="148"/>
      <c r="B3889" s="148"/>
      <c r="C3889" s="148"/>
    </row>
    <row r="3890" spans="1:3">
      <c r="A3890" s="149"/>
      <c r="B3890" s="149"/>
      <c r="C3890" s="149"/>
    </row>
    <row r="3961" spans="1:3" ht="15.75">
      <c r="A3961" s="148"/>
      <c r="B3961" s="148"/>
      <c r="C3961" s="148"/>
    </row>
    <row r="3962" spans="1:3">
      <c r="A3962" s="149"/>
      <c r="B3962" s="149"/>
      <c r="C3962" s="149"/>
    </row>
    <row r="4033" spans="1:3" ht="15.75">
      <c r="A4033" s="148"/>
      <c r="B4033" s="148"/>
      <c r="C4033" s="148"/>
    </row>
    <row r="4034" spans="1:3">
      <c r="A4034" s="149"/>
      <c r="B4034" s="149"/>
      <c r="C4034" s="149"/>
    </row>
    <row r="4105" spans="1:3" ht="15.75">
      <c r="A4105" s="148"/>
      <c r="B4105" s="148"/>
      <c r="C4105" s="148"/>
    </row>
    <row r="4106" spans="1:3">
      <c r="A4106" s="149"/>
      <c r="B4106" s="149"/>
      <c r="C4106" s="149"/>
    </row>
    <row r="4177" spans="1:3" ht="15.75">
      <c r="A4177" s="148"/>
      <c r="B4177" s="148"/>
      <c r="C4177" s="148"/>
    </row>
    <row r="4178" spans="1:3">
      <c r="A4178" s="149"/>
      <c r="B4178" s="149"/>
      <c r="C4178" s="149"/>
    </row>
    <row r="4249" spans="1:3" ht="15.75">
      <c r="A4249" s="148"/>
      <c r="B4249" s="148"/>
      <c r="C4249" s="148"/>
    </row>
    <row r="4250" spans="1:3">
      <c r="A4250" s="149"/>
      <c r="B4250" s="149"/>
      <c r="C4250" s="149"/>
    </row>
    <row r="4321" spans="1:3" ht="15.75">
      <c r="A4321" s="148"/>
      <c r="B4321" s="148"/>
      <c r="C4321" s="148"/>
    </row>
    <row r="4322" spans="1:3">
      <c r="A4322" s="149"/>
      <c r="B4322" s="149"/>
      <c r="C4322" s="149"/>
    </row>
    <row r="4393" spans="1:3" ht="15.75">
      <c r="A4393" s="148"/>
      <c r="B4393" s="148"/>
      <c r="C4393" s="148"/>
    </row>
    <row r="4394" spans="1:3">
      <c r="A4394" s="149"/>
      <c r="B4394" s="149"/>
      <c r="C4394" s="149"/>
    </row>
    <row r="4465" spans="1:3" ht="15.75">
      <c r="A4465" s="148"/>
      <c r="B4465" s="148"/>
      <c r="C4465" s="148"/>
    </row>
    <row r="4466" spans="1:3">
      <c r="A4466" s="149"/>
      <c r="B4466" s="149"/>
      <c r="C4466" s="149"/>
    </row>
    <row r="4537" spans="1:3" ht="15.75">
      <c r="A4537" s="148"/>
      <c r="B4537" s="148"/>
      <c r="C4537" s="148"/>
    </row>
    <row r="4538" spans="1:3">
      <c r="A4538" s="149"/>
      <c r="B4538" s="149"/>
      <c r="C4538" s="149"/>
    </row>
    <row r="4609" spans="1:3" ht="15.75">
      <c r="A4609" s="148"/>
      <c r="B4609" s="148"/>
      <c r="C4609" s="148"/>
    </row>
    <row r="4610" spans="1:3">
      <c r="A4610" s="149"/>
      <c r="B4610" s="149"/>
      <c r="C4610" s="149"/>
    </row>
    <row r="4681" spans="1:3" ht="15.75">
      <c r="A4681" s="148"/>
      <c r="B4681" s="148"/>
      <c r="C4681" s="148"/>
    </row>
    <row r="4682" spans="1:3">
      <c r="A4682" s="149"/>
      <c r="B4682" s="149"/>
      <c r="C4682" s="149"/>
    </row>
    <row r="4753" spans="1:3" ht="15.75">
      <c r="A4753" s="148"/>
      <c r="B4753" s="148"/>
      <c r="C4753" s="148"/>
    </row>
    <row r="4754" spans="1:3">
      <c r="A4754" s="149"/>
      <c r="B4754" s="149"/>
      <c r="C4754" s="149"/>
    </row>
    <row r="4825" spans="1:3" ht="15.75">
      <c r="A4825" s="148"/>
      <c r="B4825" s="148"/>
      <c r="C4825" s="148"/>
    </row>
    <row r="4826" spans="1:3">
      <c r="A4826" s="149"/>
      <c r="B4826" s="149"/>
      <c r="C4826" s="149"/>
    </row>
    <row r="4897" spans="1:3" ht="15.75">
      <c r="A4897" s="148"/>
      <c r="B4897" s="148"/>
      <c r="C4897" s="148"/>
    </row>
    <row r="4898" spans="1:3">
      <c r="A4898" s="149"/>
      <c r="B4898" s="149"/>
      <c r="C4898" s="149"/>
    </row>
    <row r="4969" spans="1:3" ht="15.75">
      <c r="A4969" s="148"/>
      <c r="B4969" s="148"/>
      <c r="C4969" s="148"/>
    </row>
    <row r="4970" spans="1:3">
      <c r="A4970" s="149"/>
      <c r="B4970" s="149"/>
      <c r="C4970" s="149"/>
    </row>
    <row r="5041" spans="1:3" ht="15.75">
      <c r="A5041" s="148"/>
      <c r="B5041" s="148"/>
      <c r="C5041" s="148"/>
    </row>
    <row r="5042" spans="1:3">
      <c r="A5042" s="149"/>
      <c r="B5042" s="149"/>
      <c r="C5042" s="149"/>
    </row>
    <row r="5113" spans="1:3" ht="15.75">
      <c r="A5113" s="148"/>
      <c r="B5113" s="148"/>
      <c r="C5113" s="148"/>
    </row>
    <row r="5114" spans="1:3">
      <c r="A5114" s="149"/>
      <c r="B5114" s="149"/>
      <c r="C5114" s="149"/>
    </row>
    <row r="5185" spans="1:3" ht="15.75">
      <c r="A5185" s="148"/>
      <c r="B5185" s="148"/>
      <c r="C5185" s="148"/>
    </row>
    <row r="5186" spans="1:3">
      <c r="A5186" s="149"/>
      <c r="B5186" s="149"/>
      <c r="C5186" s="149"/>
    </row>
    <row r="5257" spans="1:3" ht="15.75">
      <c r="A5257" s="148"/>
      <c r="B5257" s="148"/>
      <c r="C5257" s="148"/>
    </row>
    <row r="5258" spans="1:3">
      <c r="A5258" s="149"/>
      <c r="B5258" s="149"/>
      <c r="C5258" s="149"/>
    </row>
    <row r="5329" spans="1:3" ht="15.75">
      <c r="A5329" s="148"/>
      <c r="B5329" s="148"/>
      <c r="C5329" s="148"/>
    </row>
    <row r="5330" spans="1:3">
      <c r="A5330" s="149"/>
      <c r="B5330" s="149"/>
      <c r="C5330" s="149"/>
    </row>
    <row r="5401" spans="1:3" ht="15.75">
      <c r="A5401" s="148"/>
      <c r="B5401" s="148"/>
      <c r="C5401" s="148"/>
    </row>
    <row r="5402" spans="1:3">
      <c r="A5402" s="149"/>
      <c r="B5402" s="149"/>
      <c r="C5402" s="149"/>
    </row>
    <row r="5473" spans="1:3" ht="15.75">
      <c r="A5473" s="148"/>
      <c r="B5473" s="148"/>
      <c r="C5473" s="148"/>
    </row>
    <row r="5474" spans="1:3">
      <c r="A5474" s="149"/>
      <c r="B5474" s="149"/>
      <c r="C5474" s="149"/>
    </row>
    <row r="5545" spans="1:3" ht="15.75">
      <c r="A5545" s="148"/>
      <c r="B5545" s="148"/>
      <c r="C5545" s="148"/>
    </row>
    <row r="5546" spans="1:3">
      <c r="A5546" s="149"/>
      <c r="B5546" s="149"/>
      <c r="C5546" s="149"/>
    </row>
    <row r="5617" spans="1:3" ht="15.75">
      <c r="A5617" s="148"/>
      <c r="B5617" s="148"/>
      <c r="C5617" s="148"/>
    </row>
    <row r="5618" spans="1:3">
      <c r="A5618" s="149"/>
      <c r="B5618" s="149"/>
      <c r="C5618" s="149"/>
    </row>
    <row r="5689" spans="1:3" ht="15.75">
      <c r="A5689" s="148"/>
      <c r="B5689" s="148"/>
      <c r="C5689" s="148"/>
    </row>
    <row r="5690" spans="1:3">
      <c r="A5690" s="149"/>
      <c r="B5690" s="149"/>
      <c r="C5690" s="149"/>
    </row>
    <row r="5761" spans="1:3" ht="15.75">
      <c r="A5761" s="148"/>
      <c r="B5761" s="148"/>
      <c r="C5761" s="148"/>
    </row>
    <row r="5762" spans="1:3">
      <c r="A5762" s="149"/>
      <c r="B5762" s="149"/>
      <c r="C5762" s="149"/>
    </row>
    <row r="5833" spans="1:3" ht="15.75">
      <c r="A5833" s="148"/>
      <c r="B5833" s="148"/>
      <c r="C5833" s="148"/>
    </row>
    <row r="5834" spans="1:3">
      <c r="A5834" s="149"/>
      <c r="B5834" s="149"/>
      <c r="C5834" s="149"/>
    </row>
    <row r="5905" spans="1:3" ht="15.75">
      <c r="A5905" s="148"/>
      <c r="B5905" s="148"/>
      <c r="C5905" s="148"/>
    </row>
    <row r="5906" spans="1:3">
      <c r="A5906" s="149"/>
      <c r="B5906" s="149"/>
      <c r="C5906" s="149"/>
    </row>
    <row r="5977" spans="1:3" ht="15.75">
      <c r="A5977" s="148"/>
      <c r="B5977" s="148"/>
      <c r="C5977" s="148"/>
    </row>
    <row r="5978" spans="1:3">
      <c r="A5978" s="149"/>
      <c r="B5978" s="149"/>
      <c r="C5978" s="149"/>
    </row>
    <row r="6049" spans="1:3" ht="15.75">
      <c r="A6049" s="148"/>
      <c r="B6049" s="148"/>
      <c r="C6049" s="148"/>
    </row>
    <row r="6050" spans="1:3">
      <c r="A6050" s="149"/>
      <c r="B6050" s="149"/>
      <c r="C6050" s="149"/>
    </row>
    <row r="6121" spans="1:3" ht="15.75">
      <c r="A6121" s="148"/>
      <c r="B6121" s="148"/>
      <c r="C6121" s="148"/>
    </row>
    <row r="6122" spans="1:3">
      <c r="A6122" s="149"/>
      <c r="B6122" s="149"/>
      <c r="C6122" s="149"/>
    </row>
    <row r="6193" spans="1:3" ht="15.75">
      <c r="A6193" s="148"/>
      <c r="B6193" s="148"/>
      <c r="C6193" s="148"/>
    </row>
    <row r="6194" spans="1:3">
      <c r="A6194" s="149"/>
      <c r="B6194" s="149"/>
      <c r="C6194" s="149"/>
    </row>
    <row r="6265" spans="1:3" ht="15.75">
      <c r="A6265" s="148"/>
      <c r="B6265" s="148"/>
      <c r="C6265" s="148"/>
    </row>
    <row r="6266" spans="1:3">
      <c r="A6266" s="149"/>
      <c r="B6266" s="149"/>
      <c r="C6266" s="149"/>
    </row>
    <row r="6337" spans="1:3" ht="15.75">
      <c r="A6337" s="148"/>
      <c r="B6337" s="148"/>
      <c r="C6337" s="148"/>
    </row>
    <row r="6338" spans="1:3">
      <c r="A6338" s="149"/>
      <c r="B6338" s="149"/>
      <c r="C6338" s="149"/>
    </row>
    <row r="6409" spans="1:3" ht="15.75">
      <c r="A6409" s="148"/>
      <c r="B6409" s="148"/>
      <c r="C6409" s="148"/>
    </row>
    <row r="6410" spans="1:3">
      <c r="A6410" s="149"/>
      <c r="B6410" s="149"/>
      <c r="C6410" s="149"/>
    </row>
    <row r="6481" spans="1:3" ht="15.75">
      <c r="A6481" s="148"/>
      <c r="B6481" s="148"/>
      <c r="C6481" s="148"/>
    </row>
    <row r="6482" spans="1:3">
      <c r="A6482" s="149"/>
      <c r="B6482" s="149"/>
      <c r="C6482" s="149"/>
    </row>
    <row r="6553" spans="1:3" ht="15.75">
      <c r="A6553" s="148"/>
      <c r="B6553" s="148"/>
      <c r="C6553" s="148"/>
    </row>
    <row r="6554" spans="1:3">
      <c r="A6554" s="149"/>
      <c r="B6554" s="149"/>
      <c r="C6554" s="149"/>
    </row>
    <row r="6625" spans="1:3" ht="15.75">
      <c r="A6625" s="148"/>
      <c r="B6625" s="148"/>
      <c r="C6625" s="148"/>
    </row>
    <row r="6626" spans="1:3">
      <c r="A6626" s="149"/>
      <c r="B6626" s="149"/>
      <c r="C6626" s="149"/>
    </row>
    <row r="6697" spans="1:3" ht="15.75">
      <c r="A6697" s="148"/>
      <c r="B6697" s="148"/>
      <c r="C6697" s="148"/>
    </row>
    <row r="6698" spans="1:3">
      <c r="A6698" s="149"/>
      <c r="B6698" s="149"/>
      <c r="C6698" s="149"/>
    </row>
    <row r="6769" spans="1:3" ht="15.75">
      <c r="A6769" s="148"/>
      <c r="B6769" s="148"/>
      <c r="C6769" s="148"/>
    </row>
    <row r="6770" spans="1:3">
      <c r="A6770" s="149"/>
      <c r="B6770" s="149"/>
      <c r="C6770" s="149"/>
    </row>
    <row r="6841" spans="1:3" ht="15.75">
      <c r="A6841" s="148"/>
      <c r="B6841" s="148"/>
      <c r="C6841" s="148"/>
    </row>
    <row r="6842" spans="1:3">
      <c r="A6842" s="149"/>
      <c r="B6842" s="149"/>
      <c r="C6842" s="149"/>
    </row>
    <row r="6913" spans="1:3" ht="15.75">
      <c r="A6913" s="148"/>
      <c r="B6913" s="148"/>
      <c r="C6913" s="148"/>
    </row>
    <row r="6914" spans="1:3">
      <c r="A6914" s="149"/>
      <c r="B6914" s="149"/>
      <c r="C6914" s="149"/>
    </row>
    <row r="6985" spans="1:3" ht="15.75">
      <c r="A6985" s="148"/>
      <c r="B6985" s="148"/>
      <c r="C6985" s="148"/>
    </row>
    <row r="6986" spans="1:3">
      <c r="A6986" s="149"/>
      <c r="B6986" s="149"/>
      <c r="C6986" s="149"/>
    </row>
    <row r="7057" spans="1:3" ht="15.75">
      <c r="A7057" s="148"/>
      <c r="B7057" s="148"/>
      <c r="C7057" s="148"/>
    </row>
    <row r="7058" spans="1:3">
      <c r="A7058" s="149"/>
      <c r="B7058" s="149"/>
      <c r="C7058" s="149"/>
    </row>
    <row r="7129" spans="1:3" ht="15.75">
      <c r="A7129" s="148"/>
      <c r="B7129" s="148"/>
      <c r="C7129" s="148"/>
    </row>
    <row r="7130" spans="1:3">
      <c r="A7130" s="149"/>
      <c r="B7130" s="149"/>
      <c r="C7130" s="149"/>
    </row>
    <row r="7201" spans="1:3" ht="15.75">
      <c r="A7201" s="148"/>
      <c r="B7201" s="148"/>
      <c r="C7201" s="148"/>
    </row>
    <row r="7202" spans="1:3">
      <c r="A7202" s="149"/>
      <c r="B7202" s="149"/>
      <c r="C7202" s="149"/>
    </row>
    <row r="7273" spans="1:3" ht="15.75">
      <c r="A7273" s="148"/>
      <c r="B7273" s="148"/>
      <c r="C7273" s="148"/>
    </row>
    <row r="7274" spans="1:3">
      <c r="A7274" s="149"/>
      <c r="B7274" s="149"/>
      <c r="C7274" s="149"/>
    </row>
    <row r="7345" spans="1:3" ht="15.75">
      <c r="A7345" s="148"/>
      <c r="B7345" s="148"/>
      <c r="C7345" s="148"/>
    </row>
    <row r="7346" spans="1:3">
      <c r="A7346" s="149"/>
      <c r="B7346" s="149"/>
      <c r="C7346" s="149"/>
    </row>
    <row r="7417" spans="1:3" ht="15.75">
      <c r="A7417" s="148"/>
      <c r="B7417" s="148"/>
      <c r="C7417" s="148"/>
    </row>
    <row r="7418" spans="1:3">
      <c r="A7418" s="149"/>
      <c r="B7418" s="149"/>
      <c r="C7418" s="149"/>
    </row>
    <row r="7489" spans="1:3" ht="15.75">
      <c r="A7489" s="148"/>
      <c r="B7489" s="148"/>
      <c r="C7489" s="148"/>
    </row>
    <row r="7490" spans="1:3">
      <c r="A7490" s="149"/>
      <c r="B7490" s="149"/>
      <c r="C7490" s="149"/>
    </row>
    <row r="7561" spans="1:3" ht="15.75">
      <c r="A7561" s="148"/>
      <c r="B7561" s="148"/>
      <c r="C7561" s="148"/>
    </row>
    <row r="7562" spans="1:3">
      <c r="A7562" s="149"/>
      <c r="B7562" s="149"/>
      <c r="C7562" s="149"/>
    </row>
    <row r="7633" spans="1:3" ht="15.75">
      <c r="A7633" s="148"/>
      <c r="B7633" s="148"/>
      <c r="C7633" s="148"/>
    </row>
    <row r="7634" spans="1:3">
      <c r="A7634" s="149"/>
      <c r="B7634" s="149"/>
      <c r="C7634" s="149"/>
    </row>
    <row r="7705" spans="1:3" ht="15.75">
      <c r="A7705" s="148"/>
      <c r="B7705" s="148"/>
      <c r="C7705" s="148"/>
    </row>
    <row r="7706" spans="1:3">
      <c r="A7706" s="149"/>
      <c r="B7706" s="149"/>
      <c r="C7706" s="149"/>
    </row>
    <row r="7777" spans="1:3" ht="15.75">
      <c r="A7777" s="148"/>
      <c r="B7777" s="148"/>
      <c r="C7777" s="148"/>
    </row>
    <row r="7778" spans="1:3">
      <c r="A7778" s="149"/>
      <c r="B7778" s="149"/>
      <c r="C7778" s="149"/>
    </row>
    <row r="7849" spans="1:3" ht="15.75">
      <c r="A7849" s="148"/>
      <c r="B7849" s="148"/>
      <c r="C7849" s="148"/>
    </row>
    <row r="7850" spans="1:3">
      <c r="A7850" s="149"/>
      <c r="B7850" s="149"/>
      <c r="C7850" s="149"/>
    </row>
    <row r="7921" spans="1:3" ht="15.75">
      <c r="A7921" s="148"/>
      <c r="B7921" s="148"/>
      <c r="C7921" s="148"/>
    </row>
    <row r="7922" spans="1:3">
      <c r="A7922" s="149"/>
      <c r="B7922" s="149"/>
      <c r="C7922" s="149"/>
    </row>
    <row r="7993" spans="1:3" ht="15.75">
      <c r="A7993" s="148"/>
      <c r="B7993" s="148"/>
      <c r="C7993" s="148"/>
    </row>
    <row r="7994" spans="1:3">
      <c r="A7994" s="149"/>
      <c r="B7994" s="149"/>
      <c r="C7994" s="149"/>
    </row>
    <row r="8065" spans="1:3" ht="15.75">
      <c r="A8065" s="148"/>
      <c r="B8065" s="148"/>
      <c r="C8065" s="148"/>
    </row>
    <row r="8066" spans="1:3">
      <c r="A8066" s="149"/>
      <c r="B8066" s="149"/>
      <c r="C8066" s="149"/>
    </row>
    <row r="8137" spans="1:3" ht="15.75">
      <c r="A8137" s="148"/>
      <c r="B8137" s="148"/>
      <c r="C8137" s="148"/>
    </row>
    <row r="8138" spans="1:3">
      <c r="A8138" s="149"/>
      <c r="B8138" s="149"/>
      <c r="C8138" s="149"/>
    </row>
    <row r="8209" spans="1:3" ht="15.75">
      <c r="A8209" s="148"/>
      <c r="B8209" s="148"/>
      <c r="C8209" s="148"/>
    </row>
    <row r="8210" spans="1:3">
      <c r="A8210" s="149"/>
      <c r="B8210" s="149"/>
      <c r="C8210" s="149"/>
    </row>
    <row r="8281" spans="1:3" ht="15.75">
      <c r="A8281" s="148"/>
      <c r="B8281" s="148"/>
      <c r="C8281" s="148"/>
    </row>
    <row r="8282" spans="1:3">
      <c r="A8282" s="149"/>
      <c r="B8282" s="149"/>
      <c r="C8282" s="149"/>
    </row>
    <row r="8353" spans="1:3" ht="15.75">
      <c r="A8353" s="148"/>
      <c r="B8353" s="148"/>
      <c r="C8353" s="148"/>
    </row>
    <row r="8354" spans="1:3">
      <c r="A8354" s="149"/>
      <c r="B8354" s="149"/>
      <c r="C8354" s="149"/>
    </row>
    <row r="8425" spans="1:3" ht="15.75">
      <c r="A8425" s="148"/>
      <c r="B8425" s="148"/>
      <c r="C8425" s="148"/>
    </row>
    <row r="8426" spans="1:3">
      <c r="A8426" s="149"/>
      <c r="B8426" s="149"/>
      <c r="C8426" s="149"/>
    </row>
    <row r="8497" spans="1:3" ht="15.75">
      <c r="A8497" s="148"/>
      <c r="B8497" s="148"/>
      <c r="C8497" s="148"/>
    </row>
    <row r="8498" spans="1:3">
      <c r="A8498" s="149"/>
      <c r="B8498" s="149"/>
      <c r="C8498" s="149"/>
    </row>
    <row r="8569" spans="1:3" ht="15.75">
      <c r="A8569" s="148"/>
      <c r="B8569" s="148"/>
      <c r="C8569" s="148"/>
    </row>
    <row r="8570" spans="1:3">
      <c r="A8570" s="149"/>
      <c r="B8570" s="149"/>
      <c r="C8570" s="149"/>
    </row>
    <row r="8641" spans="1:3" ht="15.75">
      <c r="A8641" s="148"/>
      <c r="B8641" s="148"/>
      <c r="C8641" s="148"/>
    </row>
    <row r="8642" spans="1:3">
      <c r="A8642" s="149"/>
      <c r="B8642" s="149"/>
      <c r="C8642" s="149"/>
    </row>
    <row r="8713" spans="1:3" ht="15.75">
      <c r="A8713" s="148"/>
      <c r="B8713" s="148"/>
      <c r="C8713" s="148"/>
    </row>
    <row r="8714" spans="1:3">
      <c r="A8714" s="149"/>
      <c r="B8714" s="149"/>
      <c r="C8714" s="149"/>
    </row>
    <row r="8785" spans="1:3" ht="15.75">
      <c r="A8785" s="148"/>
      <c r="B8785" s="148"/>
      <c r="C8785" s="148"/>
    </row>
    <row r="8786" spans="1:3">
      <c r="A8786" s="149"/>
      <c r="B8786" s="149"/>
      <c r="C8786" s="149"/>
    </row>
    <row r="8857" spans="1:3" ht="15.75">
      <c r="A8857" s="148"/>
      <c r="B8857" s="148"/>
      <c r="C8857" s="148"/>
    </row>
    <row r="8858" spans="1:3">
      <c r="A8858" s="149"/>
      <c r="B8858" s="149"/>
      <c r="C8858" s="149"/>
    </row>
    <row r="8929" spans="1:3" ht="15.75">
      <c r="A8929" s="148"/>
      <c r="B8929" s="148"/>
      <c r="C8929" s="148"/>
    </row>
    <row r="8930" spans="1:3">
      <c r="A8930" s="149"/>
      <c r="B8930" s="149"/>
      <c r="C8930" s="149"/>
    </row>
    <row r="9001" spans="1:3" ht="15.75">
      <c r="A9001" s="148"/>
      <c r="B9001" s="148"/>
      <c r="C9001" s="148"/>
    </row>
    <row r="9002" spans="1:3">
      <c r="A9002" s="149"/>
      <c r="B9002" s="149"/>
      <c r="C9002" s="149"/>
    </row>
    <row r="9073" spans="1:3" ht="15.75">
      <c r="A9073" s="148"/>
      <c r="B9073" s="148"/>
      <c r="C9073" s="148"/>
    </row>
    <row r="9074" spans="1:3">
      <c r="A9074" s="149"/>
      <c r="B9074" s="149"/>
      <c r="C9074" s="149"/>
    </row>
    <row r="9145" spans="1:3" ht="15.75">
      <c r="A9145" s="148"/>
      <c r="B9145" s="148"/>
      <c r="C9145" s="148"/>
    </row>
    <row r="9146" spans="1:3">
      <c r="A9146" s="149"/>
      <c r="B9146" s="149"/>
      <c r="C9146" s="149"/>
    </row>
    <row r="9217" spans="1:3" ht="15.75">
      <c r="A9217" s="148"/>
      <c r="B9217" s="148"/>
      <c r="C9217" s="148"/>
    </row>
    <row r="9218" spans="1:3">
      <c r="A9218" s="149"/>
      <c r="B9218" s="149"/>
      <c r="C9218" s="149"/>
    </row>
    <row r="9289" spans="1:3" ht="15.75">
      <c r="A9289" s="148"/>
      <c r="B9289" s="148"/>
      <c r="C9289" s="148"/>
    </row>
    <row r="9290" spans="1:3">
      <c r="A9290" s="149"/>
      <c r="B9290" s="149"/>
      <c r="C9290" s="149"/>
    </row>
    <row r="9361" spans="1:3" ht="15.75">
      <c r="A9361" s="148"/>
      <c r="B9361" s="148"/>
      <c r="C9361" s="148"/>
    </row>
    <row r="9362" spans="1:3">
      <c r="A9362" s="149"/>
      <c r="B9362" s="149"/>
      <c r="C9362" s="149"/>
    </row>
    <row r="9433" spans="1:3" ht="15.75">
      <c r="A9433" s="148"/>
      <c r="B9433" s="148"/>
      <c r="C9433" s="148"/>
    </row>
    <row r="9434" spans="1:3">
      <c r="A9434" s="149"/>
      <c r="B9434" s="149"/>
      <c r="C9434" s="149"/>
    </row>
    <row r="9505" spans="1:3" ht="15.75">
      <c r="A9505" s="148"/>
      <c r="B9505" s="148"/>
      <c r="C9505" s="148"/>
    </row>
    <row r="9506" spans="1:3">
      <c r="A9506" s="149"/>
      <c r="B9506" s="149"/>
      <c r="C9506" s="149"/>
    </row>
    <row r="9577" spans="1:3" ht="15.75">
      <c r="A9577" s="148"/>
      <c r="B9577" s="148"/>
      <c r="C9577" s="148"/>
    </row>
    <row r="9578" spans="1:3">
      <c r="A9578" s="149"/>
      <c r="B9578" s="149"/>
      <c r="C9578" s="149"/>
    </row>
    <row r="9649" spans="1:3" ht="15.75">
      <c r="A9649" s="148"/>
      <c r="B9649" s="148"/>
      <c r="C9649" s="148"/>
    </row>
    <row r="9650" spans="1:3">
      <c r="A9650" s="149"/>
      <c r="B9650" s="149"/>
      <c r="C9650" s="149"/>
    </row>
    <row r="9721" spans="1:3" ht="15.75">
      <c r="A9721" s="148"/>
      <c r="B9721" s="148"/>
      <c r="C9721" s="148"/>
    </row>
    <row r="9722" spans="1:3">
      <c r="A9722" s="149"/>
      <c r="B9722" s="149"/>
      <c r="C9722" s="149"/>
    </row>
    <row r="9793" spans="1:3" ht="15.75">
      <c r="A9793" s="148"/>
      <c r="B9793" s="148"/>
      <c r="C9793" s="148"/>
    </row>
    <row r="9794" spans="1:3">
      <c r="A9794" s="149"/>
      <c r="B9794" s="149"/>
      <c r="C9794" s="149"/>
    </row>
    <row r="9865" spans="1:3" ht="15.75">
      <c r="A9865" s="148"/>
      <c r="B9865" s="148"/>
      <c r="C9865" s="148"/>
    </row>
    <row r="9866" spans="1:3">
      <c r="A9866" s="149"/>
      <c r="B9866" s="149"/>
      <c r="C9866" s="149"/>
    </row>
    <row r="9937" spans="1:3" ht="15.75">
      <c r="A9937" s="148"/>
      <c r="B9937" s="148"/>
      <c r="C9937" s="148"/>
    </row>
    <row r="9938" spans="1:3">
      <c r="A9938" s="149"/>
      <c r="B9938" s="149"/>
      <c r="C9938" s="149"/>
    </row>
    <row r="10009" spans="1:3" ht="15.75">
      <c r="A10009" s="148"/>
      <c r="B10009" s="148"/>
      <c r="C10009" s="148"/>
    </row>
    <row r="10010" spans="1:3">
      <c r="A10010" s="149"/>
      <c r="B10010" s="149"/>
      <c r="C10010" s="149"/>
    </row>
    <row r="10081" spans="1:3" ht="15.75">
      <c r="A10081" s="148"/>
      <c r="B10081" s="148"/>
      <c r="C10081" s="148"/>
    </row>
    <row r="10082" spans="1:3">
      <c r="A10082" s="149"/>
      <c r="B10082" s="149"/>
      <c r="C10082" s="149"/>
    </row>
    <row r="10153" spans="1:3" ht="15.75">
      <c r="A10153" s="148"/>
      <c r="B10153" s="148"/>
      <c r="C10153" s="148"/>
    </row>
    <row r="10154" spans="1:3">
      <c r="A10154" s="149"/>
      <c r="B10154" s="149"/>
      <c r="C10154" s="149"/>
    </row>
    <row r="10225" spans="1:3" ht="15.75">
      <c r="A10225" s="148"/>
      <c r="B10225" s="148"/>
      <c r="C10225" s="148"/>
    </row>
    <row r="10226" spans="1:3">
      <c r="A10226" s="149"/>
      <c r="B10226" s="149"/>
      <c r="C10226" s="149"/>
    </row>
    <row r="10297" spans="1:3" ht="15.75">
      <c r="A10297" s="148"/>
      <c r="B10297" s="148"/>
      <c r="C10297" s="148"/>
    </row>
    <row r="10298" spans="1:3">
      <c r="A10298" s="149"/>
      <c r="B10298" s="149"/>
      <c r="C10298" s="149"/>
    </row>
    <row r="10369" spans="1:3" ht="15.75">
      <c r="A10369" s="148"/>
      <c r="B10369" s="148"/>
      <c r="C10369" s="148"/>
    </row>
    <row r="10370" spans="1:3">
      <c r="A10370" s="149"/>
      <c r="B10370" s="149"/>
      <c r="C10370" s="149"/>
    </row>
    <row r="10441" spans="1:3" ht="15.75">
      <c r="A10441" s="148"/>
      <c r="B10441" s="148"/>
      <c r="C10441" s="148"/>
    </row>
    <row r="10442" spans="1:3">
      <c r="A10442" s="149"/>
      <c r="B10442" s="149"/>
      <c r="C10442" s="149"/>
    </row>
    <row r="10513" spans="1:3" ht="15.75">
      <c r="A10513" s="148"/>
      <c r="B10513" s="148"/>
      <c r="C10513" s="148"/>
    </row>
    <row r="10514" spans="1:3">
      <c r="A10514" s="149"/>
      <c r="B10514" s="149"/>
      <c r="C10514" s="149"/>
    </row>
    <row r="10585" spans="1:3" ht="15.75">
      <c r="A10585" s="148"/>
      <c r="B10585" s="148"/>
      <c r="C10585" s="148"/>
    </row>
    <row r="10586" spans="1:3">
      <c r="A10586" s="149"/>
      <c r="B10586" s="149"/>
      <c r="C10586" s="149"/>
    </row>
    <row r="10657" spans="1:3" ht="15.75">
      <c r="A10657" s="148"/>
      <c r="B10657" s="148"/>
      <c r="C10657" s="148"/>
    </row>
    <row r="10658" spans="1:3">
      <c r="A10658" s="149"/>
      <c r="B10658" s="149"/>
      <c r="C10658" s="149"/>
    </row>
    <row r="10729" spans="1:3" ht="15.75">
      <c r="A10729" s="148"/>
      <c r="B10729" s="148"/>
      <c r="C10729" s="148"/>
    </row>
    <row r="10730" spans="1:3">
      <c r="A10730" s="149"/>
      <c r="B10730" s="149"/>
      <c r="C10730" s="149"/>
    </row>
    <row r="10801" spans="1:3" ht="15.75">
      <c r="A10801" s="148"/>
      <c r="B10801" s="148"/>
      <c r="C10801" s="148"/>
    </row>
    <row r="10802" spans="1:3">
      <c r="A10802" s="149"/>
      <c r="B10802" s="149"/>
      <c r="C10802" s="149"/>
    </row>
    <row r="10873" spans="1:3" ht="15.75">
      <c r="A10873" s="148"/>
      <c r="B10873" s="148"/>
      <c r="C10873" s="148"/>
    </row>
    <row r="10874" spans="1:3">
      <c r="A10874" s="149"/>
      <c r="B10874" s="149"/>
      <c r="C10874" s="149"/>
    </row>
    <row r="10945" spans="1:3" ht="15.75">
      <c r="A10945" s="148"/>
      <c r="B10945" s="148"/>
      <c r="C10945" s="148"/>
    </row>
    <row r="10946" spans="1:3">
      <c r="A10946" s="149"/>
      <c r="B10946" s="149"/>
      <c r="C10946" s="149"/>
    </row>
    <row r="11017" spans="1:3" ht="15.75">
      <c r="A11017" s="148"/>
      <c r="B11017" s="148"/>
      <c r="C11017" s="148"/>
    </row>
    <row r="11018" spans="1:3">
      <c r="A11018" s="149"/>
      <c r="B11018" s="149"/>
      <c r="C11018" s="149"/>
    </row>
    <row r="11089" spans="1:3" ht="15.75">
      <c r="A11089" s="148"/>
      <c r="B11089" s="148"/>
      <c r="C11089" s="148"/>
    </row>
    <row r="11090" spans="1:3">
      <c r="A11090" s="149"/>
      <c r="B11090" s="149"/>
      <c r="C11090" s="149"/>
    </row>
    <row r="11161" spans="1:3" ht="15.75">
      <c r="A11161" s="148"/>
      <c r="B11161" s="148"/>
      <c r="C11161" s="148"/>
    </row>
    <row r="11162" spans="1:3">
      <c r="A11162" s="149"/>
      <c r="B11162" s="149"/>
      <c r="C11162" s="149"/>
    </row>
    <row r="11233" spans="1:3" ht="15.75">
      <c r="A11233" s="148"/>
      <c r="B11233" s="148"/>
      <c r="C11233" s="148"/>
    </row>
    <row r="11234" spans="1:3">
      <c r="A11234" s="149"/>
      <c r="B11234" s="149"/>
      <c r="C11234" s="149"/>
    </row>
    <row r="11305" spans="1:3" ht="15.75">
      <c r="A11305" s="148"/>
      <c r="B11305" s="148"/>
      <c r="C11305" s="148"/>
    </row>
    <row r="11306" spans="1:3">
      <c r="A11306" s="149"/>
      <c r="B11306" s="149"/>
      <c r="C11306" s="149"/>
    </row>
    <row r="11377" spans="1:3" ht="15.75">
      <c r="A11377" s="148"/>
      <c r="B11377" s="148"/>
      <c r="C11377" s="148"/>
    </row>
    <row r="11378" spans="1:3">
      <c r="A11378" s="149"/>
      <c r="B11378" s="149"/>
      <c r="C11378" s="149"/>
    </row>
    <row r="11449" spans="1:3" ht="15.75">
      <c r="A11449" s="148"/>
      <c r="B11449" s="148"/>
      <c r="C11449" s="148"/>
    </row>
    <row r="11450" spans="1:3">
      <c r="A11450" s="149"/>
      <c r="B11450" s="149"/>
      <c r="C11450" s="149"/>
    </row>
    <row r="11521" spans="1:3" ht="15.75">
      <c r="A11521" s="148"/>
      <c r="B11521" s="148"/>
      <c r="C11521" s="148"/>
    </row>
    <row r="11522" spans="1:3">
      <c r="A11522" s="149"/>
      <c r="B11522" s="149"/>
      <c r="C11522" s="149"/>
    </row>
    <row r="11593" spans="1:3" ht="15.75">
      <c r="A11593" s="148"/>
      <c r="B11593" s="148"/>
      <c r="C11593" s="148"/>
    </row>
    <row r="11594" spans="1:3">
      <c r="A11594" s="149"/>
      <c r="B11594" s="149"/>
      <c r="C11594" s="149"/>
    </row>
    <row r="11665" spans="1:3" ht="15.75">
      <c r="A11665" s="148"/>
      <c r="B11665" s="148"/>
      <c r="C11665" s="148"/>
    </row>
    <row r="11666" spans="1:3">
      <c r="A11666" s="149"/>
      <c r="B11666" s="149"/>
      <c r="C11666" s="149"/>
    </row>
    <row r="11737" spans="1:3" ht="15.75">
      <c r="A11737" s="148"/>
      <c r="B11737" s="148"/>
      <c r="C11737" s="148"/>
    </row>
    <row r="11738" spans="1:3">
      <c r="A11738" s="149"/>
      <c r="B11738" s="149"/>
      <c r="C11738" s="149"/>
    </row>
    <row r="11809" spans="1:3" ht="15.75">
      <c r="A11809" s="148"/>
      <c r="B11809" s="148"/>
      <c r="C11809" s="148"/>
    </row>
    <row r="11810" spans="1:3">
      <c r="A11810" s="149"/>
      <c r="B11810" s="149"/>
      <c r="C11810" s="149"/>
    </row>
    <row r="11881" spans="1:3" ht="15.75">
      <c r="A11881" s="148"/>
      <c r="B11881" s="148"/>
      <c r="C11881" s="148"/>
    </row>
    <row r="11882" spans="1:3">
      <c r="A11882" s="149"/>
      <c r="B11882" s="149"/>
      <c r="C11882" s="149"/>
    </row>
    <row r="11953" spans="1:3" ht="15.75">
      <c r="A11953" s="148"/>
      <c r="B11953" s="148"/>
      <c r="C11953" s="148"/>
    </row>
    <row r="11954" spans="1:3">
      <c r="A11954" s="149"/>
      <c r="B11954" s="149"/>
      <c r="C11954" s="149"/>
    </row>
    <row r="12025" spans="1:3" ht="15.75">
      <c r="A12025" s="148"/>
      <c r="B12025" s="148"/>
      <c r="C12025" s="148"/>
    </row>
    <row r="12026" spans="1:3">
      <c r="A12026" s="149"/>
      <c r="B12026" s="149"/>
      <c r="C12026" s="149"/>
    </row>
    <row r="12097" spans="1:3" ht="15.75">
      <c r="A12097" s="148"/>
      <c r="B12097" s="148"/>
      <c r="C12097" s="148"/>
    </row>
    <row r="12098" spans="1:3">
      <c r="A12098" s="149"/>
      <c r="B12098" s="149"/>
      <c r="C12098" s="149"/>
    </row>
    <row r="12169" spans="1:3" ht="15.75">
      <c r="A12169" s="148"/>
      <c r="B12169" s="148"/>
      <c r="C12169" s="148"/>
    </row>
    <row r="12170" spans="1:3">
      <c r="A12170" s="149"/>
      <c r="B12170" s="149"/>
      <c r="C12170" s="149"/>
    </row>
    <row r="12241" spans="1:3" ht="15.75">
      <c r="A12241" s="148"/>
      <c r="B12241" s="148"/>
      <c r="C12241" s="148"/>
    </row>
    <row r="12242" spans="1:3">
      <c r="A12242" s="149"/>
      <c r="B12242" s="149"/>
      <c r="C12242" s="149"/>
    </row>
    <row r="12313" spans="1:3" ht="15.75">
      <c r="A12313" s="148"/>
      <c r="B12313" s="148"/>
      <c r="C12313" s="148"/>
    </row>
    <row r="12314" spans="1:3">
      <c r="A12314" s="149"/>
      <c r="B12314" s="149"/>
      <c r="C12314" s="149"/>
    </row>
    <row r="12385" spans="1:3" ht="15.75">
      <c r="A12385" s="148"/>
      <c r="B12385" s="148"/>
      <c r="C12385" s="148"/>
    </row>
    <row r="12386" spans="1:3">
      <c r="A12386" s="149"/>
      <c r="B12386" s="149"/>
      <c r="C12386" s="149"/>
    </row>
    <row r="12457" spans="1:3" ht="15.75">
      <c r="A12457" s="148"/>
      <c r="B12457" s="148"/>
      <c r="C12457" s="148"/>
    </row>
    <row r="12458" spans="1:3">
      <c r="A12458" s="149"/>
      <c r="B12458" s="149"/>
      <c r="C12458" s="149"/>
    </row>
    <row r="12529" spans="1:3" ht="15.75">
      <c r="A12529" s="148"/>
      <c r="B12529" s="148"/>
      <c r="C12529" s="148"/>
    </row>
    <row r="12530" spans="1:3">
      <c r="A12530" s="149"/>
      <c r="B12530" s="149"/>
      <c r="C12530" s="149"/>
    </row>
    <row r="12601" spans="1:3" ht="15.75">
      <c r="A12601" s="148"/>
      <c r="B12601" s="148"/>
      <c r="C12601" s="148"/>
    </row>
    <row r="12602" spans="1:3">
      <c r="A12602" s="149"/>
      <c r="B12602" s="149"/>
      <c r="C12602" s="149"/>
    </row>
    <row r="12673" spans="1:3" ht="15.75">
      <c r="A12673" s="148"/>
      <c r="B12673" s="148"/>
      <c r="C12673" s="148"/>
    </row>
    <row r="12674" spans="1:3">
      <c r="A12674" s="149"/>
      <c r="B12674" s="149"/>
      <c r="C12674" s="149"/>
    </row>
    <row r="12745" spans="1:3" ht="15.75">
      <c r="A12745" s="148"/>
      <c r="B12745" s="148"/>
      <c r="C12745" s="148"/>
    </row>
    <row r="12746" spans="1:3">
      <c r="A12746" s="149"/>
      <c r="B12746" s="149"/>
      <c r="C12746" s="149"/>
    </row>
    <row r="12817" spans="1:3" ht="15.75">
      <c r="A12817" s="148"/>
      <c r="B12817" s="148"/>
      <c r="C12817" s="148"/>
    </row>
    <row r="12818" spans="1:3">
      <c r="A12818" s="149"/>
      <c r="B12818" s="149"/>
      <c r="C12818" s="149"/>
    </row>
    <row r="12889" spans="1:3" ht="15.75">
      <c r="A12889" s="148"/>
      <c r="B12889" s="148"/>
      <c r="C12889" s="148"/>
    </row>
    <row r="12890" spans="1:3">
      <c r="A12890" s="149"/>
      <c r="B12890" s="149"/>
      <c r="C12890" s="149"/>
    </row>
    <row r="12961" spans="1:3" ht="15.75">
      <c r="A12961" s="148"/>
      <c r="B12961" s="148"/>
      <c r="C12961" s="148"/>
    </row>
    <row r="12962" spans="1:3">
      <c r="A12962" s="149"/>
      <c r="B12962" s="149"/>
      <c r="C12962" s="149"/>
    </row>
    <row r="13033" spans="1:3" ht="15.75">
      <c r="A13033" s="148"/>
      <c r="B13033" s="148"/>
      <c r="C13033" s="148"/>
    </row>
    <row r="13034" spans="1:3">
      <c r="A13034" s="149"/>
      <c r="B13034" s="149"/>
      <c r="C13034" s="149"/>
    </row>
    <row r="13105" spans="1:3" ht="15.75">
      <c r="A13105" s="148"/>
      <c r="B13105" s="148"/>
      <c r="C13105" s="148"/>
    </row>
    <row r="13106" spans="1:3">
      <c r="A13106" s="149"/>
      <c r="B13106" s="149"/>
      <c r="C13106" s="149"/>
    </row>
    <row r="13177" spans="1:3" ht="15.75">
      <c r="A13177" s="148"/>
      <c r="B13177" s="148"/>
      <c r="C13177" s="148"/>
    </row>
    <row r="13178" spans="1:3">
      <c r="A13178" s="149"/>
      <c r="B13178" s="149"/>
      <c r="C13178" s="149"/>
    </row>
    <row r="13249" spans="1:3" ht="15.75">
      <c r="A13249" s="148"/>
      <c r="B13249" s="148"/>
      <c r="C13249" s="148"/>
    </row>
    <row r="13250" spans="1:3">
      <c r="A13250" s="149"/>
      <c r="B13250" s="149"/>
      <c r="C13250" s="149"/>
    </row>
    <row r="13321" spans="1:3" ht="15.75">
      <c r="A13321" s="148"/>
      <c r="B13321" s="148"/>
      <c r="C13321" s="148"/>
    </row>
    <row r="13322" spans="1:3">
      <c r="A13322" s="149"/>
      <c r="B13322" s="149"/>
      <c r="C13322" s="149"/>
    </row>
    <row r="13393" spans="1:3" ht="15.75">
      <c r="A13393" s="148"/>
      <c r="B13393" s="148"/>
      <c r="C13393" s="148"/>
    </row>
    <row r="13394" spans="1:3">
      <c r="A13394" s="149"/>
      <c r="B13394" s="149"/>
      <c r="C13394" s="149"/>
    </row>
    <row r="13465" spans="1:3" ht="15.75">
      <c r="A13465" s="148"/>
      <c r="B13465" s="148"/>
      <c r="C13465" s="148"/>
    </row>
    <row r="13466" spans="1:3">
      <c r="A13466" s="149"/>
      <c r="B13466" s="149"/>
      <c r="C13466" s="149"/>
    </row>
    <row r="13537" spans="1:3" ht="15.75">
      <c r="A13537" s="148"/>
      <c r="B13537" s="148"/>
      <c r="C13537" s="148"/>
    </row>
    <row r="13538" spans="1:3">
      <c r="A13538" s="149"/>
      <c r="B13538" s="149"/>
      <c r="C13538" s="149"/>
    </row>
    <row r="13609" spans="1:3" ht="15.75">
      <c r="A13609" s="148"/>
      <c r="B13609" s="148"/>
      <c r="C13609" s="148"/>
    </row>
    <row r="13610" spans="1:3">
      <c r="A13610" s="149"/>
      <c r="B13610" s="149"/>
      <c r="C13610" s="149"/>
    </row>
    <row r="13681" spans="1:3" ht="15.75">
      <c r="A13681" s="148"/>
      <c r="B13681" s="148"/>
      <c r="C13681" s="148"/>
    </row>
    <row r="13682" spans="1:3">
      <c r="A13682" s="149"/>
      <c r="B13682" s="149"/>
      <c r="C13682" s="149"/>
    </row>
    <row r="13753" spans="1:3" ht="15.75">
      <c r="A13753" s="148"/>
      <c r="B13753" s="148"/>
      <c r="C13753" s="148"/>
    </row>
    <row r="13754" spans="1:3">
      <c r="A13754" s="149"/>
      <c r="B13754" s="149"/>
      <c r="C13754" s="149"/>
    </row>
    <row r="13825" spans="1:3" ht="15.75">
      <c r="A13825" s="148"/>
      <c r="B13825" s="148"/>
      <c r="C13825" s="148"/>
    </row>
    <row r="13826" spans="1:3">
      <c r="A13826" s="149"/>
      <c r="B13826" s="149"/>
      <c r="C13826" s="149"/>
    </row>
    <row r="13897" spans="1:3" ht="15.75">
      <c r="A13897" s="148"/>
      <c r="B13897" s="148"/>
      <c r="C13897" s="148"/>
    </row>
    <row r="13898" spans="1:3">
      <c r="A13898" s="149"/>
      <c r="B13898" s="149"/>
      <c r="C13898" s="149"/>
    </row>
    <row r="13969" spans="1:3" ht="15.75">
      <c r="A13969" s="148"/>
      <c r="B13969" s="148"/>
      <c r="C13969" s="148"/>
    </row>
    <row r="13970" spans="1:3">
      <c r="A13970" s="149"/>
      <c r="B13970" s="149"/>
      <c r="C13970" s="149"/>
    </row>
    <row r="14041" spans="1:3" ht="15.75">
      <c r="A14041" s="148"/>
      <c r="B14041" s="148"/>
      <c r="C14041" s="148"/>
    </row>
    <row r="14042" spans="1:3">
      <c r="A14042" s="149"/>
      <c r="B14042" s="149"/>
      <c r="C14042" s="149"/>
    </row>
    <row r="14113" spans="1:3" ht="15.75">
      <c r="A14113" s="148"/>
      <c r="B14113" s="148"/>
      <c r="C14113" s="148"/>
    </row>
    <row r="14114" spans="1:3">
      <c r="A14114" s="149"/>
      <c r="B14114" s="149"/>
      <c r="C14114" s="149"/>
    </row>
    <row r="14185" spans="1:3" ht="15.75">
      <c r="A14185" s="148"/>
      <c r="B14185" s="148"/>
      <c r="C14185" s="148"/>
    </row>
    <row r="14186" spans="1:3">
      <c r="A14186" s="149"/>
      <c r="B14186" s="149"/>
      <c r="C14186" s="149"/>
    </row>
    <row r="14257" spans="1:3" ht="15.75">
      <c r="A14257" s="148"/>
      <c r="B14257" s="148"/>
      <c r="C14257" s="148"/>
    </row>
    <row r="14258" spans="1:3">
      <c r="A14258" s="149"/>
      <c r="B14258" s="149"/>
      <c r="C14258" s="149"/>
    </row>
    <row r="14329" spans="1:3" ht="15.75">
      <c r="A14329" s="148"/>
      <c r="B14329" s="148"/>
      <c r="C14329" s="148"/>
    </row>
    <row r="14330" spans="1:3">
      <c r="A14330" s="149"/>
      <c r="B14330" s="149"/>
      <c r="C14330" s="149"/>
    </row>
    <row r="14401" spans="1:3" ht="15.75">
      <c r="A14401" s="148"/>
      <c r="B14401" s="148"/>
      <c r="C14401" s="148"/>
    </row>
    <row r="14402" spans="1:3">
      <c r="A14402" s="149"/>
      <c r="B14402" s="149"/>
      <c r="C14402" s="149"/>
    </row>
    <row r="14473" spans="1:3" ht="15.75">
      <c r="A14473" s="148"/>
      <c r="B14473" s="148"/>
      <c r="C14473" s="148"/>
    </row>
    <row r="14474" spans="1:3">
      <c r="A14474" s="149"/>
      <c r="B14474" s="149"/>
      <c r="C14474" s="149"/>
    </row>
    <row r="14545" spans="1:3" ht="15.75">
      <c r="A14545" s="148"/>
      <c r="B14545" s="148"/>
      <c r="C14545" s="148"/>
    </row>
    <row r="14546" spans="1:3">
      <c r="A14546" s="149"/>
      <c r="B14546" s="149"/>
      <c r="C14546" s="149"/>
    </row>
    <row r="14617" spans="1:3" ht="15.75">
      <c r="A14617" s="148"/>
      <c r="B14617" s="148"/>
      <c r="C14617" s="148"/>
    </row>
    <row r="14618" spans="1:3">
      <c r="A14618" s="149"/>
      <c r="B14618" s="149"/>
      <c r="C14618" s="149"/>
    </row>
    <row r="14689" spans="1:3" ht="15.75">
      <c r="A14689" s="148"/>
      <c r="B14689" s="148"/>
      <c r="C14689" s="148"/>
    </row>
    <row r="14690" spans="1:3">
      <c r="A14690" s="149"/>
      <c r="B14690" s="149"/>
      <c r="C14690" s="149"/>
    </row>
    <row r="14761" spans="1:3" ht="15.75">
      <c r="A14761" s="148"/>
      <c r="B14761" s="148"/>
      <c r="C14761" s="148"/>
    </row>
    <row r="14762" spans="1:3">
      <c r="A14762" s="149"/>
      <c r="B14762" s="149"/>
      <c r="C14762" s="149"/>
    </row>
    <row r="14833" spans="1:3" ht="15.75">
      <c r="A14833" s="148"/>
      <c r="B14833" s="148"/>
      <c r="C14833" s="148"/>
    </row>
    <row r="14834" spans="1:3">
      <c r="A14834" s="149"/>
      <c r="B14834" s="149"/>
      <c r="C14834" s="149"/>
    </row>
    <row r="14905" spans="1:3" ht="15.75">
      <c r="A14905" s="148"/>
      <c r="B14905" s="148"/>
      <c r="C14905" s="148"/>
    </row>
    <row r="14906" spans="1:3">
      <c r="A14906" s="149"/>
      <c r="B14906" s="149"/>
      <c r="C14906" s="149"/>
    </row>
    <row r="14977" spans="1:3" ht="15.75">
      <c r="A14977" s="148"/>
      <c r="B14977" s="148"/>
      <c r="C14977" s="148"/>
    </row>
    <row r="14978" spans="1:3">
      <c r="A14978" s="149"/>
      <c r="B14978" s="149"/>
      <c r="C14978" s="149"/>
    </row>
    <row r="15049" spans="1:3" ht="15.75">
      <c r="A15049" s="148"/>
      <c r="B15049" s="148"/>
      <c r="C15049" s="148"/>
    </row>
    <row r="15050" spans="1:3">
      <c r="A15050" s="149"/>
      <c r="B15050" s="149"/>
      <c r="C15050" s="149"/>
    </row>
    <row r="15121" spans="1:3" ht="15.75">
      <c r="A15121" s="148"/>
      <c r="B15121" s="148"/>
      <c r="C15121" s="148"/>
    </row>
    <row r="15122" spans="1:3">
      <c r="A15122" s="149"/>
      <c r="B15122" s="149"/>
      <c r="C15122" s="149"/>
    </row>
    <row r="15193" spans="1:3" ht="15.75">
      <c r="A15193" s="148"/>
      <c r="B15193" s="148"/>
      <c r="C15193" s="148"/>
    </row>
    <row r="15194" spans="1:3">
      <c r="A15194" s="149"/>
      <c r="B15194" s="149"/>
      <c r="C15194" s="149"/>
    </row>
    <row r="15265" spans="1:3" ht="15.75">
      <c r="A15265" s="148"/>
      <c r="B15265" s="148"/>
      <c r="C15265" s="148"/>
    </row>
    <row r="15266" spans="1:3">
      <c r="A15266" s="149"/>
      <c r="B15266" s="149"/>
      <c r="C15266" s="149"/>
    </row>
    <row r="15337" spans="1:3" ht="15.75">
      <c r="A15337" s="148"/>
      <c r="B15337" s="148"/>
      <c r="C15337" s="148"/>
    </row>
    <row r="15338" spans="1:3">
      <c r="A15338" s="149"/>
      <c r="B15338" s="149"/>
      <c r="C15338" s="149"/>
    </row>
    <row r="15409" spans="1:3" ht="15.75">
      <c r="A15409" s="148"/>
      <c r="B15409" s="148"/>
      <c r="C15409" s="148"/>
    </row>
    <row r="15410" spans="1:3">
      <c r="A15410" s="149"/>
      <c r="B15410" s="149"/>
      <c r="C15410" s="149"/>
    </row>
    <row r="15481" spans="1:3" ht="15.75">
      <c r="A15481" s="148"/>
      <c r="B15481" s="148"/>
      <c r="C15481" s="148"/>
    </row>
    <row r="15482" spans="1:3">
      <c r="A15482" s="149"/>
      <c r="B15482" s="149"/>
      <c r="C15482" s="149"/>
    </row>
    <row r="15553" spans="1:3" ht="15.75">
      <c r="A15553" s="148"/>
      <c r="B15553" s="148"/>
      <c r="C15553" s="148"/>
    </row>
    <row r="15554" spans="1:3">
      <c r="A15554" s="149"/>
      <c r="B15554" s="149"/>
      <c r="C15554" s="149"/>
    </row>
    <row r="15625" spans="1:3" ht="15.75">
      <c r="A15625" s="148"/>
      <c r="B15625" s="148"/>
      <c r="C15625" s="148"/>
    </row>
    <row r="15626" spans="1:3">
      <c r="A15626" s="149"/>
      <c r="B15626" s="149"/>
      <c r="C15626" s="149"/>
    </row>
    <row r="15697" spans="1:3" ht="15.75">
      <c r="A15697" s="148"/>
      <c r="B15697" s="148"/>
      <c r="C15697" s="148"/>
    </row>
    <row r="15698" spans="1:3">
      <c r="A15698" s="149"/>
      <c r="B15698" s="149"/>
      <c r="C15698" s="149"/>
    </row>
    <row r="15769" spans="1:3" ht="15.75">
      <c r="A15769" s="148"/>
      <c r="B15769" s="148"/>
      <c r="C15769" s="148"/>
    </row>
    <row r="15770" spans="1:3">
      <c r="A15770" s="149"/>
      <c r="B15770" s="149"/>
      <c r="C15770" s="149"/>
    </row>
    <row r="15841" spans="1:3" ht="15.75">
      <c r="A15841" s="148"/>
      <c r="B15841" s="148"/>
      <c r="C15841" s="148"/>
    </row>
    <row r="15842" spans="1:3">
      <c r="A15842" s="149"/>
      <c r="B15842" s="149"/>
      <c r="C15842" s="149"/>
    </row>
    <row r="15913" spans="1:3" ht="15.75">
      <c r="A15913" s="148"/>
      <c r="B15913" s="148"/>
      <c r="C15913" s="148"/>
    </row>
    <row r="15914" spans="1:3">
      <c r="A15914" s="149"/>
      <c r="B15914" s="149"/>
      <c r="C15914" s="149"/>
    </row>
    <row r="15985" spans="1:3" ht="15.75">
      <c r="A15985" s="148"/>
      <c r="B15985" s="148"/>
      <c r="C15985" s="148"/>
    </row>
    <row r="15986" spans="1:3">
      <c r="A15986" s="149"/>
      <c r="B15986" s="149"/>
      <c r="C15986" s="149"/>
    </row>
    <row r="16057" spans="1:3" ht="15.75">
      <c r="A16057" s="148"/>
      <c r="B16057" s="148"/>
      <c r="C16057" s="148"/>
    </row>
    <row r="16058" spans="1:3">
      <c r="A16058" s="149"/>
      <c r="B16058" s="149"/>
      <c r="C16058" s="149"/>
    </row>
    <row r="16129" spans="1:3" ht="15.75">
      <c r="A16129" s="148"/>
      <c r="B16129" s="148"/>
      <c r="C16129" s="148"/>
    </row>
    <row r="16130" spans="1:3">
      <c r="A16130" s="149"/>
      <c r="B16130" s="149"/>
      <c r="C16130" s="149"/>
    </row>
    <row r="16201" spans="1:3" ht="15.75">
      <c r="A16201" s="148"/>
      <c r="B16201" s="148"/>
      <c r="C16201" s="148"/>
    </row>
    <row r="16202" spans="1:3">
      <c r="A16202" s="149"/>
      <c r="B16202" s="149"/>
      <c r="C16202" s="149"/>
    </row>
    <row r="16273" spans="1:3" ht="15.75">
      <c r="A16273" s="148"/>
      <c r="B16273" s="148"/>
      <c r="C16273" s="148"/>
    </row>
    <row r="16274" spans="1:3">
      <c r="A16274" s="149"/>
      <c r="B16274" s="149"/>
      <c r="C16274" s="149"/>
    </row>
    <row r="16345" spans="1:3" ht="15.75">
      <c r="A16345" s="148"/>
      <c r="B16345" s="148"/>
      <c r="C16345" s="148"/>
    </row>
    <row r="16346" spans="1:3">
      <c r="A16346" s="149"/>
      <c r="B16346" s="149"/>
      <c r="C16346" s="149"/>
    </row>
    <row r="16417" spans="1:3" ht="15.75">
      <c r="A16417" s="148"/>
      <c r="B16417" s="148"/>
      <c r="C16417" s="148"/>
    </row>
    <row r="16418" spans="1:3">
      <c r="A16418" s="149"/>
      <c r="B16418" s="149"/>
      <c r="C16418" s="149"/>
    </row>
    <row r="16489" spans="1:3" ht="15.75">
      <c r="A16489" s="148"/>
      <c r="B16489" s="148"/>
      <c r="C16489" s="148"/>
    </row>
    <row r="16490" spans="1:3">
      <c r="A16490" s="149"/>
      <c r="B16490" s="149"/>
      <c r="C16490" s="149"/>
    </row>
    <row r="16561" spans="1:3" ht="15.75">
      <c r="A16561" s="148"/>
      <c r="B16561" s="148"/>
      <c r="C16561" s="148"/>
    </row>
    <row r="16562" spans="1:3">
      <c r="A16562" s="149"/>
      <c r="B16562" s="149"/>
      <c r="C16562" s="149"/>
    </row>
    <row r="16633" spans="1:3" ht="15.75">
      <c r="A16633" s="148"/>
      <c r="B16633" s="148"/>
      <c r="C16633" s="148"/>
    </row>
    <row r="16634" spans="1:3">
      <c r="A16634" s="149"/>
      <c r="B16634" s="149"/>
      <c r="C16634" s="149"/>
    </row>
    <row r="16705" spans="1:3" ht="15.75">
      <c r="A16705" s="148"/>
      <c r="B16705" s="148"/>
      <c r="C16705" s="148"/>
    </row>
    <row r="16706" spans="1:3">
      <c r="A16706" s="149"/>
      <c r="B16706" s="149"/>
      <c r="C16706" s="149"/>
    </row>
    <row r="16777" spans="1:3" ht="15.75">
      <c r="A16777" s="148"/>
      <c r="B16777" s="148"/>
      <c r="C16777" s="148"/>
    </row>
    <row r="16778" spans="1:3">
      <c r="A16778" s="149"/>
      <c r="B16778" s="149"/>
      <c r="C16778" s="149"/>
    </row>
    <row r="16849" spans="1:3" ht="15.75">
      <c r="A16849" s="148"/>
      <c r="B16849" s="148"/>
      <c r="C16849" s="148"/>
    </row>
    <row r="16850" spans="1:3">
      <c r="A16850" s="149"/>
      <c r="B16850" s="149"/>
      <c r="C16850" s="149"/>
    </row>
    <row r="16921" spans="1:3" ht="15.75">
      <c r="A16921" s="148"/>
      <c r="B16921" s="148"/>
      <c r="C16921" s="148"/>
    </row>
    <row r="16922" spans="1:3">
      <c r="A16922" s="149"/>
      <c r="B16922" s="149"/>
      <c r="C16922" s="149"/>
    </row>
    <row r="16993" spans="1:3" ht="15.75">
      <c r="A16993" s="148"/>
      <c r="B16993" s="148"/>
      <c r="C16993" s="148"/>
    </row>
    <row r="16994" spans="1:3">
      <c r="A16994" s="149"/>
      <c r="B16994" s="149"/>
      <c r="C16994" s="149"/>
    </row>
    <row r="17065" spans="1:3" ht="15.75">
      <c r="A17065" s="148"/>
      <c r="B17065" s="148"/>
      <c r="C17065" s="148"/>
    </row>
    <row r="17066" spans="1:3">
      <c r="A17066" s="149"/>
      <c r="B17066" s="149"/>
      <c r="C17066" s="149"/>
    </row>
    <row r="17137" spans="1:3" ht="15.75">
      <c r="A17137" s="148"/>
      <c r="B17137" s="148"/>
      <c r="C17137" s="148"/>
    </row>
    <row r="17138" spans="1:3">
      <c r="A17138" s="149"/>
      <c r="B17138" s="149"/>
      <c r="C17138" s="149"/>
    </row>
    <row r="17209" spans="1:3" ht="15.75">
      <c r="A17209" s="148"/>
      <c r="B17209" s="148"/>
      <c r="C17209" s="148"/>
    </row>
    <row r="17210" spans="1:3">
      <c r="A17210" s="149"/>
      <c r="B17210" s="149"/>
      <c r="C17210" s="149"/>
    </row>
    <row r="17281" spans="1:3" ht="15.75">
      <c r="A17281" s="148"/>
      <c r="B17281" s="148"/>
      <c r="C17281" s="148"/>
    </row>
    <row r="17282" spans="1:3">
      <c r="A17282" s="149"/>
      <c r="B17282" s="149"/>
      <c r="C17282" s="149"/>
    </row>
    <row r="17353" spans="1:3" ht="15.75">
      <c r="A17353" s="148"/>
      <c r="B17353" s="148"/>
      <c r="C17353" s="148"/>
    </row>
    <row r="17354" spans="1:3">
      <c r="A17354" s="149"/>
      <c r="B17354" s="149"/>
      <c r="C17354" s="149"/>
    </row>
    <row r="17425" spans="1:3" ht="15.75">
      <c r="A17425" s="148"/>
      <c r="B17425" s="148"/>
      <c r="C17425" s="148"/>
    </row>
    <row r="17426" spans="1:3">
      <c r="A17426" s="149"/>
      <c r="B17426" s="149"/>
      <c r="C17426" s="149"/>
    </row>
    <row r="17497" spans="1:3" ht="15.75">
      <c r="A17497" s="148"/>
      <c r="B17497" s="148"/>
      <c r="C17497" s="148"/>
    </row>
    <row r="17498" spans="1:3">
      <c r="A17498" s="149"/>
      <c r="B17498" s="149"/>
      <c r="C17498" s="149"/>
    </row>
    <row r="17569" spans="1:3" ht="15.75">
      <c r="A17569" s="148"/>
      <c r="B17569" s="148"/>
      <c r="C17569" s="148"/>
    </row>
    <row r="17570" spans="1:3">
      <c r="A17570" s="149"/>
      <c r="B17570" s="149"/>
      <c r="C17570" s="149"/>
    </row>
    <row r="17641" spans="1:3" ht="15.75">
      <c r="A17641" s="148"/>
      <c r="B17641" s="148"/>
      <c r="C17641" s="148"/>
    </row>
    <row r="17642" spans="1:3">
      <c r="A17642" s="149"/>
      <c r="B17642" s="149"/>
      <c r="C17642" s="149"/>
    </row>
    <row r="17713" spans="1:3" ht="15.75">
      <c r="A17713" s="148"/>
      <c r="B17713" s="148"/>
      <c r="C17713" s="148"/>
    </row>
    <row r="17714" spans="1:3">
      <c r="A17714" s="149"/>
      <c r="B17714" s="149"/>
      <c r="C17714" s="149"/>
    </row>
    <row r="17785" spans="1:3" ht="15.75">
      <c r="A17785" s="148"/>
      <c r="B17785" s="148"/>
      <c r="C17785" s="148"/>
    </row>
    <row r="17786" spans="1:3">
      <c r="A17786" s="149"/>
      <c r="B17786" s="149"/>
      <c r="C17786" s="149"/>
    </row>
    <row r="17857" spans="1:3" ht="15.75">
      <c r="A17857" s="148"/>
      <c r="B17857" s="148"/>
      <c r="C17857" s="148"/>
    </row>
    <row r="17858" spans="1:3">
      <c r="A17858" s="149"/>
      <c r="B17858" s="149"/>
      <c r="C17858" s="149"/>
    </row>
    <row r="17929" spans="1:3" ht="15.75">
      <c r="A17929" s="148"/>
      <c r="B17929" s="148"/>
      <c r="C17929" s="148"/>
    </row>
    <row r="17930" spans="1:3">
      <c r="A17930" s="149"/>
      <c r="B17930" s="149"/>
      <c r="C17930" s="149"/>
    </row>
    <row r="18001" spans="1:3" ht="15.75">
      <c r="A18001" s="148"/>
      <c r="B18001" s="148"/>
      <c r="C18001" s="148"/>
    </row>
    <row r="18002" spans="1:3">
      <c r="A18002" s="149"/>
      <c r="B18002" s="149"/>
      <c r="C18002" s="149"/>
    </row>
    <row r="18073" spans="1:3" ht="15.75">
      <c r="A18073" s="148"/>
      <c r="B18073" s="148"/>
      <c r="C18073" s="148"/>
    </row>
    <row r="18074" spans="1:3">
      <c r="A18074" s="149"/>
      <c r="B18074" s="149"/>
      <c r="C18074" s="149"/>
    </row>
    <row r="18145" spans="1:3" ht="15.75">
      <c r="A18145" s="148"/>
      <c r="B18145" s="148"/>
      <c r="C18145" s="148"/>
    </row>
    <row r="18146" spans="1:3">
      <c r="A18146" s="149"/>
      <c r="B18146" s="149"/>
      <c r="C18146" s="149"/>
    </row>
    <row r="18217" spans="1:3" ht="15.75">
      <c r="A18217" s="148"/>
      <c r="B18217" s="148"/>
      <c r="C18217" s="148"/>
    </row>
    <row r="18218" spans="1:3">
      <c r="A18218" s="149"/>
      <c r="B18218" s="149"/>
      <c r="C18218" s="149"/>
    </row>
    <row r="18289" spans="1:3" ht="15.75">
      <c r="A18289" s="148"/>
      <c r="B18289" s="148"/>
      <c r="C18289" s="148"/>
    </row>
    <row r="18290" spans="1:3">
      <c r="A18290" s="149"/>
      <c r="B18290" s="149"/>
      <c r="C18290" s="149"/>
    </row>
    <row r="18361" spans="1:3" ht="15.75">
      <c r="A18361" s="148"/>
      <c r="B18361" s="148"/>
      <c r="C18361" s="148"/>
    </row>
    <row r="18362" spans="1:3">
      <c r="A18362" s="149"/>
      <c r="B18362" s="149"/>
      <c r="C18362" s="149"/>
    </row>
    <row r="18433" spans="1:3" ht="15.75">
      <c r="A18433" s="148"/>
      <c r="B18433" s="148"/>
      <c r="C18433" s="148"/>
    </row>
    <row r="18434" spans="1:3">
      <c r="A18434" s="149"/>
      <c r="B18434" s="149"/>
      <c r="C18434" s="149"/>
    </row>
    <row r="18505" spans="1:3" ht="15.75">
      <c r="A18505" s="148"/>
      <c r="B18505" s="148"/>
      <c r="C18505" s="148"/>
    </row>
    <row r="18506" spans="1:3">
      <c r="A18506" s="149"/>
      <c r="B18506" s="149"/>
      <c r="C18506" s="149"/>
    </row>
    <row r="18577" spans="1:3" ht="15.75">
      <c r="A18577" s="148"/>
      <c r="B18577" s="148"/>
      <c r="C18577" s="148"/>
    </row>
    <row r="18578" spans="1:3">
      <c r="A18578" s="149"/>
      <c r="B18578" s="149"/>
      <c r="C18578" s="149"/>
    </row>
    <row r="18649" spans="1:3" ht="15.75">
      <c r="A18649" s="148"/>
      <c r="B18649" s="148"/>
      <c r="C18649" s="148"/>
    </row>
    <row r="18650" spans="1:3">
      <c r="A18650" s="149"/>
      <c r="B18650" s="149"/>
      <c r="C18650" s="149"/>
    </row>
    <row r="18721" spans="1:3" ht="15.75">
      <c r="A18721" s="148"/>
      <c r="B18721" s="148"/>
      <c r="C18721" s="148"/>
    </row>
    <row r="18722" spans="1:3">
      <c r="A18722" s="149"/>
      <c r="B18722" s="149"/>
      <c r="C18722" s="149"/>
    </row>
    <row r="18793" spans="1:3" ht="15.75">
      <c r="A18793" s="148"/>
      <c r="B18793" s="148"/>
      <c r="C18793" s="148"/>
    </row>
    <row r="18794" spans="1:3">
      <c r="A18794" s="149"/>
      <c r="B18794" s="149"/>
      <c r="C18794" s="149"/>
    </row>
    <row r="18865" spans="1:3" ht="15.75">
      <c r="A18865" s="148"/>
      <c r="B18865" s="148"/>
      <c r="C18865" s="148"/>
    </row>
    <row r="18866" spans="1:3">
      <c r="A18866" s="149"/>
      <c r="B18866" s="149"/>
      <c r="C18866" s="149"/>
    </row>
    <row r="18937" spans="1:3" ht="15.75">
      <c r="A18937" s="148"/>
      <c r="B18937" s="148"/>
      <c r="C18937" s="148"/>
    </row>
    <row r="18938" spans="1:3">
      <c r="A18938" s="149"/>
      <c r="B18938" s="149"/>
      <c r="C18938" s="149"/>
    </row>
    <row r="19009" spans="1:3" ht="15.75">
      <c r="A19009" s="148"/>
      <c r="B19009" s="148"/>
      <c r="C19009" s="148"/>
    </row>
    <row r="19010" spans="1:3">
      <c r="A19010" s="149"/>
      <c r="B19010" s="149"/>
      <c r="C19010" s="149"/>
    </row>
    <row r="19081" spans="1:3" ht="15.75">
      <c r="A19081" s="148"/>
      <c r="B19081" s="148"/>
      <c r="C19081" s="148"/>
    </row>
    <row r="19082" spans="1:3">
      <c r="A19082" s="149"/>
      <c r="B19082" s="149"/>
      <c r="C19082" s="149"/>
    </row>
    <row r="19153" spans="1:3" ht="15.75">
      <c r="A19153" s="148"/>
      <c r="B19153" s="148"/>
      <c r="C19153" s="148"/>
    </row>
    <row r="19154" spans="1:3">
      <c r="A19154" s="149"/>
      <c r="B19154" s="149"/>
      <c r="C19154" s="149"/>
    </row>
    <row r="19225" spans="1:3" ht="15.75">
      <c r="A19225" s="148"/>
      <c r="B19225" s="148"/>
      <c r="C19225" s="148"/>
    </row>
    <row r="19226" spans="1:3">
      <c r="A19226" s="149"/>
      <c r="B19226" s="149"/>
      <c r="C19226" s="149"/>
    </row>
    <row r="19297" spans="1:3" ht="15.75">
      <c r="A19297" s="148"/>
      <c r="B19297" s="148"/>
      <c r="C19297" s="148"/>
    </row>
    <row r="19298" spans="1:3">
      <c r="A19298" s="149"/>
      <c r="B19298" s="149"/>
      <c r="C19298" s="149"/>
    </row>
    <row r="19369" spans="1:3" ht="15.75">
      <c r="A19369" s="148"/>
      <c r="B19369" s="148"/>
      <c r="C19369" s="148"/>
    </row>
    <row r="19370" spans="1:3">
      <c r="A19370" s="149"/>
      <c r="B19370" s="149"/>
      <c r="C19370" s="149"/>
    </row>
    <row r="19441" spans="1:3" ht="15.75">
      <c r="A19441" s="148"/>
      <c r="B19441" s="148"/>
      <c r="C19441" s="148"/>
    </row>
    <row r="19442" spans="1:3">
      <c r="A19442" s="149"/>
      <c r="B19442" s="149"/>
      <c r="C19442" s="149"/>
    </row>
    <row r="19513" spans="1:3" ht="15.75">
      <c r="A19513" s="148"/>
      <c r="B19513" s="148"/>
      <c r="C19513" s="148"/>
    </row>
    <row r="19514" spans="1:3">
      <c r="A19514" s="149"/>
      <c r="B19514" s="149"/>
      <c r="C19514" s="149"/>
    </row>
    <row r="19585" spans="1:3" ht="15.75">
      <c r="A19585" s="148"/>
      <c r="B19585" s="148"/>
      <c r="C19585" s="148"/>
    </row>
    <row r="19586" spans="1:3">
      <c r="A19586" s="149"/>
      <c r="B19586" s="149"/>
      <c r="C19586" s="149"/>
    </row>
    <row r="19657" spans="1:3" ht="15.75">
      <c r="A19657" s="148"/>
      <c r="B19657" s="148"/>
      <c r="C19657" s="148"/>
    </row>
    <row r="19658" spans="1:3">
      <c r="A19658" s="149"/>
      <c r="B19658" s="149"/>
      <c r="C19658" s="149"/>
    </row>
    <row r="19729" spans="1:3" ht="15.75">
      <c r="A19729" s="148"/>
      <c r="B19729" s="148"/>
      <c r="C19729" s="148"/>
    </row>
    <row r="19730" spans="1:3">
      <c r="A19730" s="149"/>
      <c r="B19730" s="149"/>
      <c r="C19730" s="149"/>
    </row>
    <row r="19801" spans="1:3" ht="15.75">
      <c r="A19801" s="148"/>
      <c r="B19801" s="148"/>
      <c r="C19801" s="148"/>
    </row>
    <row r="19802" spans="1:3">
      <c r="A19802" s="149"/>
      <c r="B19802" s="149"/>
      <c r="C19802" s="149"/>
    </row>
    <row r="19873" spans="1:3" ht="15.75">
      <c r="A19873" s="148"/>
      <c r="B19873" s="148"/>
      <c r="C19873" s="148"/>
    </row>
    <row r="19874" spans="1:3">
      <c r="A19874" s="149"/>
      <c r="B19874" s="149"/>
      <c r="C19874" s="149"/>
    </row>
    <row r="19945" spans="1:3" ht="15.75">
      <c r="A19945" s="148"/>
      <c r="B19945" s="148"/>
      <c r="C19945" s="148"/>
    </row>
    <row r="19946" spans="1:3">
      <c r="A19946" s="149"/>
      <c r="B19946" s="149"/>
      <c r="C19946" s="149"/>
    </row>
    <row r="20017" spans="1:3" ht="15.75">
      <c r="A20017" s="148"/>
      <c r="B20017" s="148"/>
      <c r="C20017" s="148"/>
    </row>
    <row r="20018" spans="1:3">
      <c r="A20018" s="149"/>
      <c r="B20018" s="149"/>
      <c r="C20018" s="149"/>
    </row>
    <row r="20089" spans="1:3" ht="15.75">
      <c r="A20089" s="148"/>
      <c r="B20089" s="148"/>
      <c r="C20089" s="148"/>
    </row>
    <row r="20090" spans="1:3">
      <c r="A20090" s="149"/>
      <c r="B20090" s="149"/>
      <c r="C20090" s="149"/>
    </row>
    <row r="20161" spans="1:3" ht="15.75">
      <c r="A20161" s="148"/>
      <c r="B20161" s="148"/>
      <c r="C20161" s="148"/>
    </row>
    <row r="20162" spans="1:3">
      <c r="A20162" s="149"/>
      <c r="B20162" s="149"/>
      <c r="C20162" s="149"/>
    </row>
    <row r="20233" spans="1:3" ht="15.75">
      <c r="A20233" s="148"/>
      <c r="B20233" s="148"/>
      <c r="C20233" s="148"/>
    </row>
    <row r="20234" spans="1:3">
      <c r="A20234" s="149"/>
      <c r="B20234" s="149"/>
      <c r="C20234" s="149"/>
    </row>
    <row r="20305" spans="1:3" ht="15.75">
      <c r="A20305" s="148"/>
      <c r="B20305" s="148"/>
      <c r="C20305" s="148"/>
    </row>
    <row r="20306" spans="1:3">
      <c r="A20306" s="149"/>
      <c r="B20306" s="149"/>
      <c r="C20306" s="149"/>
    </row>
    <row r="20377" spans="1:3" ht="15.75">
      <c r="A20377" s="148"/>
      <c r="B20377" s="148"/>
      <c r="C20377" s="148"/>
    </row>
    <row r="20378" spans="1:3">
      <c r="A20378" s="149"/>
      <c r="B20378" s="149"/>
      <c r="C20378" s="149"/>
    </row>
    <row r="20449" spans="1:3" ht="15.75">
      <c r="A20449" s="148"/>
      <c r="B20449" s="148"/>
      <c r="C20449" s="148"/>
    </row>
    <row r="20450" spans="1:3">
      <c r="A20450" s="149"/>
      <c r="B20450" s="149"/>
      <c r="C20450" s="149"/>
    </row>
    <row r="20521" spans="1:3" ht="15.75">
      <c r="A20521" s="148"/>
      <c r="B20521" s="148"/>
      <c r="C20521" s="148"/>
    </row>
    <row r="20522" spans="1:3">
      <c r="A20522" s="149"/>
      <c r="B20522" s="149"/>
      <c r="C20522" s="149"/>
    </row>
    <row r="20593" spans="1:3" ht="15.75">
      <c r="A20593" s="148"/>
      <c r="B20593" s="148"/>
      <c r="C20593" s="148"/>
    </row>
    <row r="20594" spans="1:3">
      <c r="A20594" s="149"/>
      <c r="B20594" s="149"/>
      <c r="C20594" s="149"/>
    </row>
    <row r="20665" spans="1:3" ht="15.75">
      <c r="A20665" s="148"/>
      <c r="B20665" s="148"/>
      <c r="C20665" s="148"/>
    </row>
    <row r="20666" spans="1:3">
      <c r="A20666" s="149"/>
      <c r="B20666" s="149"/>
      <c r="C20666" s="149"/>
    </row>
    <row r="20737" spans="1:3" ht="15.75">
      <c r="A20737" s="148"/>
      <c r="B20737" s="148"/>
      <c r="C20737" s="148"/>
    </row>
    <row r="20738" spans="1:3">
      <c r="A20738" s="149"/>
      <c r="B20738" s="149"/>
      <c r="C20738" s="149"/>
    </row>
    <row r="20809" spans="1:3" ht="15.75">
      <c r="A20809" s="148"/>
      <c r="B20809" s="148"/>
      <c r="C20809" s="148"/>
    </row>
    <row r="20810" spans="1:3">
      <c r="A20810" s="149"/>
      <c r="B20810" s="149"/>
      <c r="C20810" s="149"/>
    </row>
    <row r="20881" spans="1:3" ht="15.75">
      <c r="A20881" s="148"/>
      <c r="B20881" s="148"/>
      <c r="C20881" s="148"/>
    </row>
    <row r="20882" spans="1:3">
      <c r="A20882" s="149"/>
      <c r="B20882" s="149"/>
      <c r="C20882" s="149"/>
    </row>
    <row r="20953" spans="1:3" ht="15.75">
      <c r="A20953" s="148"/>
      <c r="B20953" s="148"/>
      <c r="C20953" s="148"/>
    </row>
    <row r="20954" spans="1:3">
      <c r="A20954" s="149"/>
      <c r="B20954" s="149"/>
      <c r="C20954" s="149"/>
    </row>
    <row r="21025" spans="1:3" ht="15.75">
      <c r="A21025" s="148"/>
      <c r="B21025" s="148"/>
      <c r="C21025" s="148"/>
    </row>
    <row r="21026" spans="1:3">
      <c r="A21026" s="149"/>
      <c r="B21026" s="149"/>
      <c r="C21026" s="149"/>
    </row>
    <row r="21097" spans="1:3" ht="15.75">
      <c r="A21097" s="148"/>
      <c r="B21097" s="148"/>
      <c r="C21097" s="148"/>
    </row>
    <row r="21098" spans="1:3">
      <c r="A21098" s="149"/>
      <c r="B21098" s="149"/>
      <c r="C21098" s="149"/>
    </row>
    <row r="21169" spans="1:3" ht="15.75">
      <c r="A21169" s="148"/>
      <c r="B21169" s="148"/>
      <c r="C21169" s="148"/>
    </row>
    <row r="21170" spans="1:3">
      <c r="A21170" s="149"/>
      <c r="B21170" s="149"/>
      <c r="C21170" s="149"/>
    </row>
    <row r="21241" spans="1:3" ht="15.75">
      <c r="A21241" s="148"/>
      <c r="B21241" s="148"/>
      <c r="C21241" s="148"/>
    </row>
    <row r="21242" spans="1:3">
      <c r="A21242" s="149"/>
      <c r="B21242" s="149"/>
      <c r="C21242" s="149"/>
    </row>
    <row r="21313" spans="1:3" ht="15.75">
      <c r="A21313" s="148"/>
      <c r="B21313" s="148"/>
      <c r="C21313" s="148"/>
    </row>
    <row r="21314" spans="1:3">
      <c r="A21314" s="149"/>
      <c r="B21314" s="149"/>
      <c r="C21314" s="149"/>
    </row>
    <row r="21385" spans="1:3" ht="15.75">
      <c r="A21385" s="148"/>
      <c r="B21385" s="148"/>
      <c r="C21385" s="148"/>
    </row>
    <row r="21386" spans="1:3">
      <c r="A21386" s="149"/>
      <c r="B21386" s="149"/>
      <c r="C21386" s="149"/>
    </row>
    <row r="21457" spans="1:3" ht="15.75">
      <c r="A21457" s="148"/>
      <c r="B21457" s="148"/>
      <c r="C21457" s="148"/>
    </row>
    <row r="21458" spans="1:3">
      <c r="A21458" s="149"/>
      <c r="B21458" s="149"/>
      <c r="C21458" s="149"/>
    </row>
    <row r="21529" spans="1:3" ht="15.75">
      <c r="A21529" s="148"/>
      <c r="B21529" s="148"/>
      <c r="C21529" s="148"/>
    </row>
    <row r="21530" spans="1:3">
      <c r="A21530" s="149"/>
      <c r="B21530" s="149"/>
      <c r="C21530" s="149"/>
    </row>
    <row r="21601" spans="1:3" ht="15.75">
      <c r="A21601" s="148"/>
      <c r="B21601" s="148"/>
      <c r="C21601" s="148"/>
    </row>
    <row r="21602" spans="1:3">
      <c r="A21602" s="149"/>
      <c r="B21602" s="149"/>
      <c r="C21602" s="149"/>
    </row>
    <row r="21673" spans="1:3" ht="15.75">
      <c r="A21673" s="148"/>
      <c r="B21673" s="148"/>
      <c r="C21673" s="148"/>
    </row>
    <row r="21674" spans="1:3">
      <c r="A21674" s="149"/>
      <c r="B21674" s="149"/>
      <c r="C21674" s="149"/>
    </row>
    <row r="21745" spans="1:3" ht="15.75">
      <c r="A21745" s="148"/>
      <c r="B21745" s="148"/>
      <c r="C21745" s="148"/>
    </row>
    <row r="21746" spans="1:3">
      <c r="A21746" s="149"/>
      <c r="B21746" s="149"/>
      <c r="C21746" s="149"/>
    </row>
    <row r="21817" spans="1:3" ht="15.75">
      <c r="A21817" s="148"/>
      <c r="B21817" s="148"/>
      <c r="C21817" s="148"/>
    </row>
    <row r="21818" spans="1:3">
      <c r="A21818" s="149"/>
      <c r="B21818" s="149"/>
      <c r="C21818" s="149"/>
    </row>
    <row r="21889" spans="1:3" ht="15.75">
      <c r="A21889" s="148"/>
      <c r="B21889" s="148"/>
      <c r="C21889" s="148"/>
    </row>
    <row r="21890" spans="1:3">
      <c r="A21890" s="149"/>
      <c r="B21890" s="149"/>
      <c r="C21890" s="149"/>
    </row>
    <row r="21961" spans="1:3" ht="15.75">
      <c r="A21961" s="148"/>
      <c r="B21961" s="148"/>
      <c r="C21961" s="148"/>
    </row>
    <row r="21962" spans="1:3">
      <c r="A21962" s="149"/>
      <c r="B21962" s="149"/>
      <c r="C21962" s="149"/>
    </row>
    <row r="22033" spans="1:3" ht="15.75">
      <c r="A22033" s="148"/>
      <c r="B22033" s="148"/>
      <c r="C22033" s="148"/>
    </row>
    <row r="22034" spans="1:3">
      <c r="A22034" s="149"/>
      <c r="B22034" s="149"/>
      <c r="C22034" s="149"/>
    </row>
    <row r="22105" spans="1:3" ht="15.75">
      <c r="A22105" s="148"/>
      <c r="B22105" s="148"/>
      <c r="C22105" s="148"/>
    </row>
    <row r="22106" spans="1:3">
      <c r="A22106" s="149"/>
      <c r="B22106" s="149"/>
      <c r="C22106" s="149"/>
    </row>
    <row r="22177" spans="1:3" ht="15.75">
      <c r="A22177" s="148"/>
      <c r="B22177" s="148"/>
      <c r="C22177" s="148"/>
    </row>
    <row r="22178" spans="1:3">
      <c r="A22178" s="149"/>
      <c r="B22178" s="149"/>
      <c r="C22178" s="149"/>
    </row>
    <row r="22249" spans="1:3" ht="15.75">
      <c r="A22249" s="148"/>
      <c r="B22249" s="148"/>
      <c r="C22249" s="148"/>
    </row>
    <row r="22250" spans="1:3">
      <c r="A22250" s="149"/>
      <c r="B22250" s="149"/>
      <c r="C22250" s="149"/>
    </row>
    <row r="22321" spans="1:3" ht="15.75">
      <c r="A22321" s="148"/>
      <c r="B22321" s="148"/>
      <c r="C22321" s="148"/>
    </row>
    <row r="22322" spans="1:3">
      <c r="A22322" s="149"/>
      <c r="B22322" s="149"/>
      <c r="C22322" s="149"/>
    </row>
    <row r="22393" spans="1:3" ht="15.75">
      <c r="A22393" s="148"/>
      <c r="B22393" s="148"/>
      <c r="C22393" s="148"/>
    </row>
    <row r="22394" spans="1:3">
      <c r="A22394" s="149"/>
      <c r="B22394" s="149"/>
      <c r="C22394" s="149"/>
    </row>
    <row r="22465" spans="1:3" ht="15.75">
      <c r="A22465" s="148"/>
      <c r="B22465" s="148"/>
      <c r="C22465" s="148"/>
    </row>
    <row r="22466" spans="1:3">
      <c r="A22466" s="149"/>
      <c r="B22466" s="149"/>
      <c r="C22466" s="149"/>
    </row>
    <row r="22537" spans="1:3" ht="15.75">
      <c r="A22537" s="148"/>
      <c r="B22537" s="148"/>
      <c r="C22537" s="148"/>
    </row>
    <row r="22538" spans="1:3">
      <c r="A22538" s="149"/>
      <c r="B22538" s="149"/>
      <c r="C22538" s="149"/>
    </row>
    <row r="22609" spans="1:3" ht="15.75">
      <c r="A22609" s="148"/>
      <c r="B22609" s="148"/>
      <c r="C22609" s="148"/>
    </row>
    <row r="22610" spans="1:3">
      <c r="A22610" s="149"/>
      <c r="B22610" s="149"/>
      <c r="C22610" s="149"/>
    </row>
    <row r="22681" spans="1:3" ht="15.75">
      <c r="A22681" s="148"/>
      <c r="B22681" s="148"/>
      <c r="C22681" s="148"/>
    </row>
    <row r="22682" spans="1:3">
      <c r="A22682" s="149"/>
      <c r="B22682" s="149"/>
      <c r="C22682" s="149"/>
    </row>
    <row r="22753" spans="1:3" ht="15.75">
      <c r="A22753" s="148"/>
      <c r="B22753" s="148"/>
      <c r="C22753" s="148"/>
    </row>
    <row r="22754" spans="1:3">
      <c r="A22754" s="149"/>
      <c r="B22754" s="149"/>
      <c r="C22754" s="149"/>
    </row>
    <row r="22825" spans="1:3" ht="15.75">
      <c r="A22825" s="148"/>
      <c r="B22825" s="148"/>
      <c r="C22825" s="148"/>
    </row>
    <row r="22826" spans="1:3">
      <c r="A22826" s="149"/>
      <c r="B22826" s="149"/>
      <c r="C22826" s="149"/>
    </row>
    <row r="22897" spans="1:3" ht="15.75">
      <c r="A22897" s="148"/>
      <c r="B22897" s="148"/>
      <c r="C22897" s="148"/>
    </row>
    <row r="22898" spans="1:3">
      <c r="A22898" s="149"/>
      <c r="B22898" s="149"/>
      <c r="C22898" s="149"/>
    </row>
    <row r="22969" spans="1:3" ht="15.75">
      <c r="A22969" s="148"/>
      <c r="B22969" s="148"/>
      <c r="C22969" s="148"/>
    </row>
    <row r="22970" spans="1:3">
      <c r="A22970" s="149"/>
      <c r="B22970" s="149"/>
      <c r="C22970" s="149"/>
    </row>
    <row r="23041" spans="1:3" ht="15.75">
      <c r="A23041" s="148"/>
      <c r="B23041" s="148"/>
      <c r="C23041" s="148"/>
    </row>
    <row r="23042" spans="1:3">
      <c r="A23042" s="149"/>
      <c r="B23042" s="149"/>
      <c r="C23042" s="149"/>
    </row>
    <row r="23113" spans="1:3" ht="15.75">
      <c r="A23113" s="148"/>
      <c r="B23113" s="148"/>
      <c r="C23113" s="148"/>
    </row>
    <row r="23114" spans="1:3">
      <c r="A23114" s="149"/>
      <c r="B23114" s="149"/>
      <c r="C23114" s="149"/>
    </row>
    <row r="23185" spans="1:3" ht="15.75">
      <c r="A23185" s="148"/>
      <c r="B23185" s="148"/>
      <c r="C23185" s="148"/>
    </row>
    <row r="23186" spans="1:3">
      <c r="A23186" s="149"/>
      <c r="B23186" s="149"/>
      <c r="C23186" s="149"/>
    </row>
    <row r="23257" spans="1:3" ht="15.75">
      <c r="A23257" s="148"/>
      <c r="B23257" s="148"/>
      <c r="C23257" s="148"/>
    </row>
    <row r="23258" spans="1:3">
      <c r="A23258" s="149"/>
      <c r="B23258" s="149"/>
      <c r="C23258" s="149"/>
    </row>
    <row r="23329" spans="1:3" ht="15.75">
      <c r="A23329" s="148"/>
      <c r="B23329" s="148"/>
      <c r="C23329" s="148"/>
    </row>
    <row r="23330" spans="1:3">
      <c r="A23330" s="149"/>
      <c r="B23330" s="149"/>
      <c r="C23330" s="149"/>
    </row>
    <row r="23401" spans="1:3" ht="15.75">
      <c r="A23401" s="148"/>
      <c r="B23401" s="148"/>
      <c r="C23401" s="148"/>
    </row>
    <row r="23402" spans="1:3">
      <c r="A23402" s="149"/>
      <c r="B23402" s="149"/>
      <c r="C23402" s="149"/>
    </row>
    <row r="23473" spans="1:3" ht="15.75">
      <c r="A23473" s="148"/>
      <c r="B23473" s="148"/>
      <c r="C23473" s="148"/>
    </row>
    <row r="23474" spans="1:3">
      <c r="A23474" s="149"/>
      <c r="B23474" s="149"/>
      <c r="C23474" s="149"/>
    </row>
    <row r="23545" spans="1:3" ht="15.75">
      <c r="A23545" s="148"/>
      <c r="B23545" s="148"/>
      <c r="C23545" s="148"/>
    </row>
    <row r="23546" spans="1:3">
      <c r="A23546" s="149"/>
      <c r="B23546" s="149"/>
      <c r="C23546" s="149"/>
    </row>
    <row r="23617" spans="1:3" ht="15.75">
      <c r="A23617" s="148"/>
      <c r="B23617" s="148"/>
      <c r="C23617" s="148"/>
    </row>
    <row r="23618" spans="1:3">
      <c r="A23618" s="149"/>
      <c r="B23618" s="149"/>
      <c r="C23618" s="149"/>
    </row>
    <row r="23689" spans="1:3" ht="15.75">
      <c r="A23689" s="148"/>
      <c r="B23689" s="148"/>
      <c r="C23689" s="148"/>
    </row>
    <row r="23690" spans="1:3">
      <c r="A23690" s="149"/>
      <c r="B23690" s="149"/>
      <c r="C23690" s="149"/>
    </row>
    <row r="23761" spans="1:3" ht="15.75">
      <c r="A23761" s="148"/>
      <c r="B23761" s="148"/>
      <c r="C23761" s="148"/>
    </row>
    <row r="23762" spans="1:3">
      <c r="A23762" s="149"/>
      <c r="B23762" s="149"/>
      <c r="C23762" s="149"/>
    </row>
    <row r="23833" spans="1:3" ht="15.75">
      <c r="A23833" s="148"/>
      <c r="B23833" s="148"/>
      <c r="C23833" s="148"/>
    </row>
    <row r="23834" spans="1:3">
      <c r="A23834" s="149"/>
      <c r="B23834" s="149"/>
      <c r="C23834" s="149"/>
    </row>
    <row r="23905" spans="1:3" ht="15.75">
      <c r="A23905" s="148"/>
      <c r="B23905" s="148"/>
      <c r="C23905" s="148"/>
    </row>
    <row r="23906" spans="1:3">
      <c r="A23906" s="149"/>
      <c r="B23906" s="149"/>
      <c r="C23906" s="149"/>
    </row>
    <row r="23977" spans="1:3" ht="15.75">
      <c r="A23977" s="148"/>
      <c r="B23977" s="148"/>
      <c r="C23977" s="148"/>
    </row>
    <row r="23978" spans="1:3">
      <c r="A23978" s="149"/>
      <c r="B23978" s="149"/>
      <c r="C23978" s="149"/>
    </row>
    <row r="24049" spans="1:3" ht="15.75">
      <c r="A24049" s="148"/>
      <c r="B24049" s="148"/>
      <c r="C24049" s="148"/>
    </row>
    <row r="24050" spans="1:3">
      <c r="A24050" s="149"/>
      <c r="B24050" s="149"/>
      <c r="C24050" s="149"/>
    </row>
    <row r="24121" spans="1:3" ht="15.75">
      <c r="A24121" s="148"/>
      <c r="B24121" s="148"/>
      <c r="C24121" s="148"/>
    </row>
    <row r="24122" spans="1:3">
      <c r="A24122" s="149"/>
      <c r="B24122" s="149"/>
      <c r="C24122" s="149"/>
    </row>
    <row r="24193" spans="1:3" ht="15.75">
      <c r="A24193" s="148"/>
      <c r="B24193" s="148"/>
      <c r="C24193" s="148"/>
    </row>
    <row r="24194" spans="1:3">
      <c r="A24194" s="149"/>
      <c r="B24194" s="149"/>
      <c r="C24194" s="149"/>
    </row>
    <row r="24265" spans="1:3" ht="15.75">
      <c r="A24265" s="148"/>
      <c r="B24265" s="148"/>
      <c r="C24265" s="148"/>
    </row>
    <row r="24266" spans="1:3">
      <c r="A24266" s="149"/>
      <c r="B24266" s="149"/>
      <c r="C24266" s="149"/>
    </row>
    <row r="24337" spans="1:3" ht="15.75">
      <c r="A24337" s="148"/>
      <c r="B24337" s="148"/>
      <c r="C24337" s="148"/>
    </row>
    <row r="24338" spans="1:3">
      <c r="A24338" s="149"/>
      <c r="B24338" s="149"/>
      <c r="C24338" s="149"/>
    </row>
    <row r="24409" spans="1:3" ht="15.75">
      <c r="A24409" s="148"/>
      <c r="B24409" s="148"/>
      <c r="C24409" s="148"/>
    </row>
    <row r="24410" spans="1:3">
      <c r="A24410" s="149"/>
      <c r="B24410" s="149"/>
      <c r="C24410" s="149"/>
    </row>
    <row r="24481" spans="1:3" ht="15.75">
      <c r="A24481" s="148"/>
      <c r="B24481" s="148"/>
      <c r="C24481" s="148"/>
    </row>
    <row r="24482" spans="1:3">
      <c r="A24482" s="149"/>
      <c r="B24482" s="149"/>
      <c r="C24482" s="149"/>
    </row>
    <row r="24553" spans="1:3" ht="15.75">
      <c r="A24553" s="148"/>
      <c r="B24553" s="148"/>
      <c r="C24553" s="148"/>
    </row>
    <row r="24554" spans="1:3">
      <c r="A24554" s="149"/>
      <c r="B24554" s="149"/>
      <c r="C24554" s="149"/>
    </row>
    <row r="24625" spans="1:3" ht="15.75">
      <c r="A24625" s="148"/>
      <c r="B24625" s="148"/>
      <c r="C24625" s="148"/>
    </row>
    <row r="24626" spans="1:3">
      <c r="A24626" s="149"/>
      <c r="B24626" s="149"/>
      <c r="C24626" s="149"/>
    </row>
    <row r="24697" spans="1:3" ht="15.75">
      <c r="A24697" s="148"/>
      <c r="B24697" s="148"/>
      <c r="C24697" s="148"/>
    </row>
    <row r="24698" spans="1:3">
      <c r="A24698" s="149"/>
      <c r="B24698" s="149"/>
      <c r="C24698" s="149"/>
    </row>
    <row r="24769" spans="1:3" ht="15.75">
      <c r="A24769" s="148"/>
      <c r="B24769" s="148"/>
      <c r="C24769" s="148"/>
    </row>
    <row r="24770" spans="1:3">
      <c r="A24770" s="149"/>
      <c r="B24770" s="149"/>
      <c r="C24770" s="149"/>
    </row>
    <row r="24841" spans="1:3" ht="15.75">
      <c r="A24841" s="148"/>
      <c r="B24841" s="148"/>
      <c r="C24841" s="148"/>
    </row>
    <row r="24842" spans="1:3">
      <c r="A24842" s="149"/>
      <c r="B24842" s="149"/>
      <c r="C24842" s="149"/>
    </row>
    <row r="24913" spans="1:3" ht="15.75">
      <c r="A24913" s="148"/>
      <c r="B24913" s="148"/>
      <c r="C24913" s="148"/>
    </row>
    <row r="24914" spans="1:3">
      <c r="A24914" s="149"/>
      <c r="B24914" s="149"/>
      <c r="C24914" s="149"/>
    </row>
    <row r="24985" spans="1:3" ht="15.75">
      <c r="A24985" s="148"/>
      <c r="B24985" s="148"/>
      <c r="C24985" s="148"/>
    </row>
    <row r="24986" spans="1:3">
      <c r="A24986" s="149"/>
      <c r="B24986" s="149"/>
      <c r="C24986" s="149"/>
    </row>
    <row r="25057" spans="1:3" ht="15.75">
      <c r="A25057" s="148"/>
      <c r="B25057" s="148"/>
      <c r="C25057" s="148"/>
    </row>
    <row r="25058" spans="1:3">
      <c r="A25058" s="149"/>
      <c r="B25058" s="149"/>
      <c r="C25058" s="149"/>
    </row>
    <row r="25129" spans="1:3" ht="15.75">
      <c r="A25129" s="148"/>
      <c r="B25129" s="148"/>
      <c r="C25129" s="148"/>
    </row>
    <row r="25130" spans="1:3">
      <c r="A25130" s="149"/>
      <c r="B25130" s="149"/>
      <c r="C25130" s="149"/>
    </row>
    <row r="25201" spans="1:3" ht="15.75">
      <c r="A25201" s="148"/>
      <c r="B25201" s="148"/>
      <c r="C25201" s="148"/>
    </row>
    <row r="25202" spans="1:3">
      <c r="A25202" s="149"/>
      <c r="B25202" s="149"/>
      <c r="C25202" s="149"/>
    </row>
    <row r="25273" spans="1:3" ht="15.75">
      <c r="A25273" s="148"/>
      <c r="B25273" s="148"/>
      <c r="C25273" s="148"/>
    </row>
    <row r="25274" spans="1:3">
      <c r="A25274" s="149"/>
      <c r="B25274" s="149"/>
      <c r="C25274" s="149"/>
    </row>
    <row r="25345" spans="1:3" ht="15.75">
      <c r="A25345" s="148"/>
      <c r="B25345" s="148"/>
      <c r="C25345" s="148"/>
    </row>
    <row r="25346" spans="1:3">
      <c r="A25346" s="149"/>
      <c r="B25346" s="149"/>
      <c r="C25346" s="149"/>
    </row>
    <row r="25417" spans="1:3" ht="15.75">
      <c r="A25417" s="148"/>
      <c r="B25417" s="148"/>
      <c r="C25417" s="148"/>
    </row>
    <row r="25418" spans="1:3">
      <c r="A25418" s="149"/>
      <c r="B25418" s="149"/>
      <c r="C25418" s="149"/>
    </row>
    <row r="25489" spans="1:3" ht="15.75">
      <c r="A25489" s="148"/>
      <c r="B25489" s="148"/>
      <c r="C25489" s="148"/>
    </row>
    <row r="25490" spans="1:3">
      <c r="A25490" s="149"/>
      <c r="B25490" s="149"/>
      <c r="C25490" s="149"/>
    </row>
    <row r="25561" spans="1:3" ht="15.75">
      <c r="A25561" s="148"/>
      <c r="B25561" s="148"/>
      <c r="C25561" s="148"/>
    </row>
    <row r="25562" spans="1:3">
      <c r="A25562" s="149"/>
      <c r="B25562" s="149"/>
      <c r="C25562" s="149"/>
    </row>
    <row r="25633" spans="1:3" ht="15.75">
      <c r="A25633" s="148"/>
      <c r="B25633" s="148"/>
      <c r="C25633" s="148"/>
    </row>
    <row r="25634" spans="1:3">
      <c r="A25634" s="149"/>
      <c r="B25634" s="149"/>
      <c r="C25634" s="149"/>
    </row>
    <row r="25705" spans="1:3" ht="15.75">
      <c r="A25705" s="148"/>
      <c r="B25705" s="148"/>
      <c r="C25705" s="148"/>
    </row>
    <row r="25706" spans="1:3">
      <c r="A25706" s="149"/>
      <c r="B25706" s="149"/>
      <c r="C25706" s="149"/>
    </row>
    <row r="25777" spans="1:3" ht="15.75">
      <c r="A25777" s="148"/>
      <c r="B25777" s="148"/>
      <c r="C25777" s="148"/>
    </row>
    <row r="25778" spans="1:3">
      <c r="A25778" s="149"/>
      <c r="B25778" s="149"/>
      <c r="C25778" s="149"/>
    </row>
    <row r="25849" spans="1:3" ht="15.75">
      <c r="A25849" s="148"/>
      <c r="B25849" s="148"/>
      <c r="C25849" s="148"/>
    </row>
    <row r="25850" spans="1:3">
      <c r="A25850" s="149"/>
      <c r="B25850" s="149"/>
      <c r="C25850" s="149"/>
    </row>
    <row r="25921" spans="1:3" ht="15.75">
      <c r="A25921" s="148"/>
      <c r="B25921" s="148"/>
      <c r="C25921" s="148"/>
    </row>
    <row r="25922" spans="1:3">
      <c r="A25922" s="149"/>
      <c r="B25922" s="149"/>
      <c r="C25922" s="149"/>
    </row>
    <row r="25993" spans="1:3" ht="15.75">
      <c r="A25993" s="148"/>
      <c r="B25993" s="148"/>
      <c r="C25993" s="148"/>
    </row>
    <row r="25994" spans="1:3">
      <c r="A25994" s="149"/>
      <c r="B25994" s="149"/>
      <c r="C25994" s="149"/>
    </row>
    <row r="26065" spans="1:3" ht="15.75">
      <c r="A26065" s="148"/>
      <c r="B26065" s="148"/>
      <c r="C26065" s="148"/>
    </row>
    <row r="26066" spans="1:3">
      <c r="A26066" s="149"/>
      <c r="B26066" s="149"/>
      <c r="C26066" s="149"/>
    </row>
    <row r="26137" spans="1:3" ht="15.75">
      <c r="A26137" s="148"/>
      <c r="B26137" s="148"/>
      <c r="C26137" s="148"/>
    </row>
    <row r="26138" spans="1:3">
      <c r="A26138" s="149"/>
      <c r="B26138" s="149"/>
      <c r="C26138" s="149"/>
    </row>
    <row r="26209" spans="1:3" ht="15.75">
      <c r="A26209" s="148"/>
      <c r="B26209" s="148"/>
      <c r="C26209" s="148"/>
    </row>
    <row r="26210" spans="1:3">
      <c r="A26210" s="149"/>
      <c r="B26210" s="149"/>
      <c r="C26210" s="149"/>
    </row>
    <row r="26281" spans="1:3" ht="15.75">
      <c r="A26281" s="148"/>
      <c r="B26281" s="148"/>
      <c r="C26281" s="148"/>
    </row>
    <row r="26282" spans="1:3">
      <c r="A26282" s="149"/>
      <c r="B26282" s="149"/>
      <c r="C26282" s="149"/>
    </row>
    <row r="26353" spans="1:3" ht="15.75">
      <c r="A26353" s="148"/>
      <c r="B26353" s="148"/>
      <c r="C26353" s="148"/>
    </row>
    <row r="26354" spans="1:3">
      <c r="A26354" s="149"/>
      <c r="B26354" s="149"/>
      <c r="C26354" s="149"/>
    </row>
    <row r="26425" spans="1:3" ht="15.75">
      <c r="A26425" s="148"/>
      <c r="B26425" s="148"/>
      <c r="C26425" s="148"/>
    </row>
    <row r="26426" spans="1:3">
      <c r="A26426" s="149"/>
      <c r="B26426" s="149"/>
      <c r="C26426" s="149"/>
    </row>
    <row r="26497" spans="1:3" ht="15.75">
      <c r="A26497" s="148"/>
      <c r="B26497" s="148"/>
      <c r="C26497" s="148"/>
    </row>
    <row r="26498" spans="1:3">
      <c r="A26498" s="149"/>
      <c r="B26498" s="149"/>
      <c r="C26498" s="149"/>
    </row>
    <row r="26569" spans="1:3" ht="15.75">
      <c r="A26569" s="148"/>
      <c r="B26569" s="148"/>
      <c r="C26569" s="148"/>
    </row>
    <row r="26570" spans="1:3">
      <c r="A26570" s="149"/>
      <c r="B26570" s="149"/>
      <c r="C26570" s="149"/>
    </row>
    <row r="26641" spans="1:3" ht="15.75">
      <c r="A26641" s="148"/>
      <c r="B26641" s="148"/>
      <c r="C26641" s="148"/>
    </row>
    <row r="26642" spans="1:3">
      <c r="A26642" s="149"/>
      <c r="B26642" s="149"/>
      <c r="C26642" s="149"/>
    </row>
    <row r="26713" spans="1:3" ht="15.75">
      <c r="A26713" s="148"/>
      <c r="B26713" s="148"/>
      <c r="C26713" s="148"/>
    </row>
    <row r="26714" spans="1:3">
      <c r="A26714" s="149"/>
      <c r="B26714" s="149"/>
      <c r="C26714" s="149"/>
    </row>
    <row r="26785" spans="1:3" ht="15.75">
      <c r="A26785" s="148"/>
      <c r="B26785" s="148"/>
      <c r="C26785" s="148"/>
    </row>
    <row r="26786" spans="1:3">
      <c r="A26786" s="149"/>
      <c r="B26786" s="149"/>
      <c r="C26786" s="149"/>
    </row>
    <row r="26857" spans="1:3" ht="15.75">
      <c r="A26857" s="148"/>
      <c r="B26857" s="148"/>
      <c r="C26857" s="148"/>
    </row>
    <row r="26858" spans="1:3">
      <c r="A26858" s="149"/>
      <c r="B26858" s="149"/>
      <c r="C26858" s="149"/>
    </row>
    <row r="26929" spans="1:3" ht="15.75">
      <c r="A26929" s="148"/>
      <c r="B26929" s="148"/>
      <c r="C26929" s="148"/>
    </row>
    <row r="26930" spans="1:3">
      <c r="A26930" s="149"/>
      <c r="B26930" s="149"/>
      <c r="C26930" s="149"/>
    </row>
    <row r="27001" spans="1:3" ht="15.75">
      <c r="A27001" s="148"/>
      <c r="B27001" s="148"/>
      <c r="C27001" s="148"/>
    </row>
    <row r="27002" spans="1:3">
      <c r="A27002" s="149"/>
      <c r="B27002" s="149"/>
      <c r="C27002" s="149"/>
    </row>
    <row r="27073" spans="1:3" ht="15.75">
      <c r="A27073" s="148"/>
      <c r="B27073" s="148"/>
      <c r="C27073" s="148"/>
    </row>
    <row r="27074" spans="1:3">
      <c r="A27074" s="149"/>
      <c r="B27074" s="149"/>
      <c r="C27074" s="149"/>
    </row>
    <row r="27145" spans="1:3" ht="15.75">
      <c r="A27145" s="148"/>
      <c r="B27145" s="148"/>
      <c r="C27145" s="148"/>
    </row>
    <row r="27146" spans="1:3">
      <c r="A27146" s="149"/>
      <c r="B27146" s="149"/>
      <c r="C27146" s="149"/>
    </row>
    <row r="27217" spans="1:3" ht="15.75">
      <c r="A27217" s="148"/>
      <c r="B27217" s="148"/>
      <c r="C27217" s="148"/>
    </row>
    <row r="27218" spans="1:3">
      <c r="A27218" s="149"/>
      <c r="B27218" s="149"/>
      <c r="C27218" s="149"/>
    </row>
    <row r="27289" spans="1:3" ht="15.75">
      <c r="A27289" s="148"/>
      <c r="B27289" s="148"/>
      <c r="C27289" s="148"/>
    </row>
    <row r="27290" spans="1:3">
      <c r="A27290" s="149"/>
      <c r="B27290" s="149"/>
      <c r="C27290" s="149"/>
    </row>
    <row r="27361" spans="1:3" ht="15.75">
      <c r="A27361" s="148"/>
      <c r="B27361" s="148"/>
      <c r="C27361" s="148"/>
    </row>
    <row r="27362" spans="1:3">
      <c r="A27362" s="149"/>
      <c r="B27362" s="149"/>
      <c r="C27362" s="149"/>
    </row>
    <row r="27433" spans="1:3" ht="15.75">
      <c r="A27433" s="148"/>
      <c r="B27433" s="148"/>
      <c r="C27433" s="148"/>
    </row>
    <row r="27434" spans="1:3">
      <c r="A27434" s="149"/>
      <c r="B27434" s="149"/>
      <c r="C27434" s="149"/>
    </row>
    <row r="27505" spans="1:3" ht="15.75">
      <c r="A27505" s="148"/>
      <c r="B27505" s="148"/>
      <c r="C27505" s="148"/>
    </row>
    <row r="27506" spans="1:3">
      <c r="A27506" s="149"/>
      <c r="B27506" s="149"/>
      <c r="C27506" s="149"/>
    </row>
    <row r="27577" spans="1:3" ht="15.75">
      <c r="A27577" s="148"/>
      <c r="B27577" s="148"/>
      <c r="C27577" s="148"/>
    </row>
    <row r="27578" spans="1:3">
      <c r="A27578" s="149"/>
      <c r="B27578" s="149"/>
      <c r="C27578" s="149"/>
    </row>
    <row r="27649" spans="1:3" ht="15.75">
      <c r="A27649" s="148"/>
      <c r="B27649" s="148"/>
      <c r="C27649" s="148"/>
    </row>
    <row r="27650" spans="1:3">
      <c r="A27650" s="149"/>
      <c r="B27650" s="149"/>
      <c r="C27650" s="149"/>
    </row>
    <row r="27721" spans="1:3" ht="15.75">
      <c r="A27721" s="148"/>
      <c r="B27721" s="148"/>
      <c r="C27721" s="148"/>
    </row>
    <row r="27722" spans="1:3">
      <c r="A27722" s="149"/>
      <c r="B27722" s="149"/>
      <c r="C27722" s="149"/>
    </row>
    <row r="27793" spans="1:3" ht="15.75">
      <c r="A27793" s="148"/>
      <c r="B27793" s="148"/>
      <c r="C27793" s="148"/>
    </row>
    <row r="27794" spans="1:3">
      <c r="A27794" s="149"/>
      <c r="B27794" s="149"/>
      <c r="C27794" s="149"/>
    </row>
    <row r="27865" spans="1:3" ht="15.75">
      <c r="A27865" s="148"/>
      <c r="B27865" s="148"/>
      <c r="C27865" s="148"/>
    </row>
    <row r="27866" spans="1:3">
      <c r="A27866" s="149"/>
      <c r="B27866" s="149"/>
      <c r="C27866" s="149"/>
    </row>
    <row r="27937" spans="1:3" ht="15.75">
      <c r="A27937" s="148"/>
      <c r="B27937" s="148"/>
      <c r="C27937" s="148"/>
    </row>
    <row r="27938" spans="1:3">
      <c r="A27938" s="149"/>
      <c r="B27938" s="149"/>
      <c r="C27938" s="149"/>
    </row>
    <row r="28009" spans="1:3" ht="15.75">
      <c r="A28009" s="148"/>
      <c r="B28009" s="148"/>
      <c r="C28009" s="148"/>
    </row>
    <row r="28010" spans="1:3">
      <c r="A28010" s="149"/>
      <c r="B28010" s="149"/>
      <c r="C28010" s="149"/>
    </row>
    <row r="28081" spans="1:3" ht="15.75">
      <c r="A28081" s="148"/>
      <c r="B28081" s="148"/>
      <c r="C28081" s="148"/>
    </row>
    <row r="28082" spans="1:3">
      <c r="A28082" s="149"/>
      <c r="B28082" s="149"/>
      <c r="C28082" s="149"/>
    </row>
    <row r="28153" spans="1:3" ht="15.75">
      <c r="A28153" s="148"/>
      <c r="B28153" s="148"/>
      <c r="C28153" s="148"/>
    </row>
    <row r="28154" spans="1:3">
      <c r="A28154" s="149"/>
      <c r="B28154" s="149"/>
      <c r="C28154" s="149"/>
    </row>
    <row r="28225" spans="1:3" ht="15.75">
      <c r="A28225" s="148"/>
      <c r="B28225" s="148"/>
      <c r="C28225" s="148"/>
    </row>
    <row r="28226" spans="1:3">
      <c r="A28226" s="149"/>
      <c r="B28226" s="149"/>
      <c r="C28226" s="149"/>
    </row>
    <row r="28297" spans="1:3" ht="15.75">
      <c r="A28297" s="148"/>
      <c r="B28297" s="148"/>
      <c r="C28297" s="148"/>
    </row>
    <row r="28298" spans="1:3">
      <c r="A28298" s="149"/>
      <c r="B28298" s="149"/>
      <c r="C28298" s="149"/>
    </row>
    <row r="28369" spans="1:3" ht="15.75">
      <c r="A28369" s="148"/>
      <c r="B28369" s="148"/>
      <c r="C28369" s="148"/>
    </row>
    <row r="28370" spans="1:3">
      <c r="A28370" s="149"/>
      <c r="B28370" s="149"/>
      <c r="C28370" s="149"/>
    </row>
    <row r="28441" spans="1:3" ht="15.75">
      <c r="A28441" s="148"/>
      <c r="B28441" s="148"/>
      <c r="C28441" s="148"/>
    </row>
    <row r="28442" spans="1:3">
      <c r="A28442" s="149"/>
      <c r="B28442" s="149"/>
      <c r="C28442" s="149"/>
    </row>
    <row r="28513" spans="1:3" ht="15.75">
      <c r="A28513" s="148"/>
      <c r="B28513" s="148"/>
      <c r="C28513" s="148"/>
    </row>
    <row r="28514" spans="1:3">
      <c r="A28514" s="149"/>
      <c r="B28514" s="149"/>
      <c r="C28514" s="149"/>
    </row>
    <row r="28585" spans="1:3" ht="15.75">
      <c r="A28585" s="148"/>
      <c r="B28585" s="148"/>
      <c r="C28585" s="148"/>
    </row>
    <row r="28586" spans="1:3">
      <c r="A28586" s="149"/>
      <c r="B28586" s="149"/>
      <c r="C28586" s="149"/>
    </row>
    <row r="28657" spans="1:3" ht="15.75">
      <c r="A28657" s="148"/>
      <c r="B28657" s="148"/>
      <c r="C28657" s="148"/>
    </row>
    <row r="28658" spans="1:3">
      <c r="A28658" s="149"/>
      <c r="B28658" s="149"/>
      <c r="C28658" s="149"/>
    </row>
    <row r="28729" spans="1:3" ht="15.75">
      <c r="A28729" s="148"/>
      <c r="B28729" s="148"/>
      <c r="C28729" s="148"/>
    </row>
    <row r="28730" spans="1:3">
      <c r="A28730" s="149"/>
      <c r="B28730" s="149"/>
      <c r="C28730" s="149"/>
    </row>
    <row r="28801" spans="1:3" ht="15.75">
      <c r="A28801" s="148"/>
      <c r="B28801" s="148"/>
      <c r="C28801" s="148"/>
    </row>
    <row r="28802" spans="1:3">
      <c r="A28802" s="149"/>
      <c r="B28802" s="149"/>
      <c r="C28802" s="149"/>
    </row>
    <row r="28873" spans="1:3" ht="15.75">
      <c r="A28873" s="148"/>
      <c r="B28873" s="148"/>
      <c r="C28873" s="148"/>
    </row>
    <row r="28874" spans="1:3">
      <c r="A28874" s="149"/>
      <c r="B28874" s="149"/>
      <c r="C28874" s="149"/>
    </row>
    <row r="28945" spans="1:3" ht="15.75">
      <c r="A28945" s="148"/>
      <c r="B28945" s="148"/>
      <c r="C28945" s="148"/>
    </row>
    <row r="28946" spans="1:3">
      <c r="A28946" s="149"/>
      <c r="B28946" s="149"/>
      <c r="C28946" s="149"/>
    </row>
    <row r="29017" spans="1:3" ht="15.75">
      <c r="A29017" s="148"/>
      <c r="B29017" s="148"/>
      <c r="C29017" s="148"/>
    </row>
    <row r="29018" spans="1:3">
      <c r="A29018" s="149"/>
      <c r="B29018" s="149"/>
      <c r="C29018" s="149"/>
    </row>
    <row r="29089" spans="1:3" ht="15.75">
      <c r="A29089" s="148"/>
      <c r="B29089" s="148"/>
      <c r="C29089" s="148"/>
    </row>
    <row r="29090" spans="1:3">
      <c r="A29090" s="149"/>
      <c r="B29090" s="149"/>
      <c r="C29090" s="149"/>
    </row>
    <row r="29161" spans="1:3" ht="15.75">
      <c r="A29161" s="148"/>
      <c r="B29161" s="148"/>
      <c r="C29161" s="148"/>
    </row>
    <row r="29162" spans="1:3">
      <c r="A29162" s="149"/>
      <c r="B29162" s="149"/>
      <c r="C29162" s="149"/>
    </row>
    <row r="29233" spans="1:3" ht="15.75">
      <c r="A29233" s="148"/>
      <c r="B29233" s="148"/>
      <c r="C29233" s="148"/>
    </row>
    <row r="29234" spans="1:3">
      <c r="A29234" s="149"/>
      <c r="B29234" s="149"/>
      <c r="C29234" s="149"/>
    </row>
    <row r="29305" spans="1:3" ht="15.75">
      <c r="A29305" s="148"/>
      <c r="B29305" s="148"/>
      <c r="C29305" s="148"/>
    </row>
    <row r="29306" spans="1:3">
      <c r="A29306" s="149"/>
      <c r="B29306" s="149"/>
      <c r="C29306" s="149"/>
    </row>
    <row r="29377" spans="1:3" ht="15.75">
      <c r="A29377" s="148"/>
      <c r="B29377" s="148"/>
      <c r="C29377" s="148"/>
    </row>
    <row r="29378" spans="1:3">
      <c r="A29378" s="149"/>
      <c r="B29378" s="149"/>
      <c r="C29378" s="149"/>
    </row>
    <row r="29449" spans="1:3" ht="15.75">
      <c r="A29449" s="148"/>
      <c r="B29449" s="148"/>
      <c r="C29449" s="148"/>
    </row>
    <row r="29450" spans="1:3">
      <c r="A29450" s="149"/>
      <c r="B29450" s="149"/>
      <c r="C29450" s="149"/>
    </row>
    <row r="29521" spans="1:3" ht="15.75">
      <c r="A29521" s="148"/>
      <c r="B29521" s="148"/>
      <c r="C29521" s="148"/>
    </row>
    <row r="29522" spans="1:3">
      <c r="A29522" s="149"/>
      <c r="B29522" s="149"/>
      <c r="C29522" s="149"/>
    </row>
    <row r="29593" spans="1:3" ht="15.75">
      <c r="A29593" s="148"/>
      <c r="B29593" s="148"/>
      <c r="C29593" s="148"/>
    </row>
    <row r="29594" spans="1:3">
      <c r="A29594" s="149"/>
      <c r="B29594" s="149"/>
      <c r="C29594" s="149"/>
    </row>
    <row r="29665" spans="1:3" ht="15.75">
      <c r="A29665" s="148"/>
      <c r="B29665" s="148"/>
      <c r="C29665" s="148"/>
    </row>
    <row r="29666" spans="1:3">
      <c r="A29666" s="149"/>
      <c r="B29666" s="149"/>
      <c r="C29666" s="149"/>
    </row>
    <row r="29737" spans="1:3" ht="15.75">
      <c r="A29737" s="148"/>
      <c r="B29737" s="148"/>
      <c r="C29737" s="148"/>
    </row>
    <row r="29738" spans="1:3">
      <c r="A29738" s="149"/>
      <c r="B29738" s="149"/>
      <c r="C29738" s="149"/>
    </row>
    <row r="29809" spans="1:3" ht="15.75">
      <c r="A29809" s="148"/>
      <c r="B29809" s="148"/>
      <c r="C29809" s="148"/>
    </row>
    <row r="29810" spans="1:3">
      <c r="A29810" s="149"/>
      <c r="B29810" s="149"/>
      <c r="C29810" s="149"/>
    </row>
    <row r="29881" spans="1:3" ht="15.75">
      <c r="A29881" s="148"/>
      <c r="B29881" s="148"/>
      <c r="C29881" s="148"/>
    </row>
    <row r="29882" spans="1:3">
      <c r="A29882" s="149"/>
      <c r="B29882" s="149"/>
      <c r="C29882" s="149"/>
    </row>
    <row r="29953" spans="1:3" ht="15.75">
      <c r="A29953" s="148"/>
      <c r="B29953" s="148"/>
      <c r="C29953" s="148"/>
    </row>
    <row r="29954" spans="1:3">
      <c r="A29954" s="149"/>
      <c r="B29954" s="149"/>
      <c r="C29954" s="149"/>
    </row>
    <row r="30025" spans="1:3" ht="15.75">
      <c r="A30025" s="148"/>
      <c r="B30025" s="148"/>
      <c r="C30025" s="148"/>
    </row>
    <row r="30026" spans="1:3">
      <c r="A30026" s="149"/>
      <c r="B30026" s="149"/>
      <c r="C30026" s="149"/>
    </row>
    <row r="30097" spans="1:3" ht="15.75">
      <c r="A30097" s="148"/>
      <c r="B30097" s="148"/>
      <c r="C30097" s="148"/>
    </row>
    <row r="30098" spans="1:3">
      <c r="A30098" s="149"/>
      <c r="B30098" s="149"/>
      <c r="C30098" s="149"/>
    </row>
    <row r="30169" spans="1:3" ht="15.75">
      <c r="A30169" s="148"/>
      <c r="B30169" s="148"/>
      <c r="C30169" s="148"/>
    </row>
    <row r="30170" spans="1:3">
      <c r="A30170" s="149"/>
      <c r="B30170" s="149"/>
      <c r="C30170" s="149"/>
    </row>
    <row r="30241" spans="1:3" ht="15.75">
      <c r="A30241" s="148"/>
      <c r="B30241" s="148"/>
      <c r="C30241" s="148"/>
    </row>
    <row r="30242" spans="1:3">
      <c r="A30242" s="149"/>
      <c r="B30242" s="149"/>
      <c r="C30242" s="149"/>
    </row>
    <row r="30313" spans="1:3" ht="15.75">
      <c r="A30313" s="148"/>
      <c r="B30313" s="148"/>
      <c r="C30313" s="148"/>
    </row>
    <row r="30314" spans="1:3">
      <c r="A30314" s="149"/>
      <c r="B30314" s="149"/>
      <c r="C30314" s="149"/>
    </row>
    <row r="30385" spans="1:3" ht="15.75">
      <c r="A30385" s="148"/>
      <c r="B30385" s="148"/>
      <c r="C30385" s="148"/>
    </row>
    <row r="30386" spans="1:3">
      <c r="A30386" s="149"/>
      <c r="B30386" s="149"/>
      <c r="C30386" s="149"/>
    </row>
    <row r="30457" spans="1:3" ht="15.75">
      <c r="A30457" s="148"/>
      <c r="B30457" s="148"/>
      <c r="C30457" s="148"/>
    </row>
    <row r="30458" spans="1:3">
      <c r="A30458" s="149"/>
      <c r="B30458" s="149"/>
      <c r="C30458" s="149"/>
    </row>
    <row r="30529" spans="1:3" ht="15.75">
      <c r="A30529" s="148"/>
      <c r="B30529" s="148"/>
      <c r="C30529" s="148"/>
    </row>
    <row r="30530" spans="1:3">
      <c r="A30530" s="149"/>
      <c r="B30530" s="149"/>
      <c r="C30530" s="149"/>
    </row>
    <row r="30601" spans="1:3" ht="15.75">
      <c r="A30601" s="148"/>
      <c r="B30601" s="148"/>
      <c r="C30601" s="148"/>
    </row>
    <row r="30602" spans="1:3">
      <c r="A30602" s="149"/>
      <c r="B30602" s="149"/>
      <c r="C30602" s="149"/>
    </row>
    <row r="30673" spans="1:3" ht="15.75">
      <c r="A30673" s="148"/>
      <c r="B30673" s="148"/>
      <c r="C30673" s="148"/>
    </row>
    <row r="30674" spans="1:3">
      <c r="A30674" s="149"/>
      <c r="B30674" s="149"/>
      <c r="C30674" s="149"/>
    </row>
    <row r="30745" spans="1:3" ht="15.75">
      <c r="A30745" s="148"/>
      <c r="B30745" s="148"/>
      <c r="C30745" s="148"/>
    </row>
    <row r="30746" spans="1:3">
      <c r="A30746" s="149"/>
      <c r="B30746" s="149"/>
      <c r="C30746" s="149"/>
    </row>
    <row r="30817" spans="1:3" ht="15.75">
      <c r="A30817" s="148"/>
      <c r="B30817" s="148"/>
      <c r="C30817" s="148"/>
    </row>
    <row r="30818" spans="1:3">
      <c r="A30818" s="149"/>
      <c r="B30818" s="149"/>
      <c r="C30818" s="149"/>
    </row>
    <row r="30889" spans="1:3" ht="15.75">
      <c r="A30889" s="148"/>
      <c r="B30889" s="148"/>
      <c r="C30889" s="148"/>
    </row>
    <row r="30890" spans="1:3">
      <c r="A30890" s="149"/>
      <c r="B30890" s="149"/>
      <c r="C30890" s="149"/>
    </row>
    <row r="30961" spans="1:3" ht="15.75">
      <c r="A30961" s="148"/>
      <c r="B30961" s="148"/>
      <c r="C30961" s="148"/>
    </row>
    <row r="30962" spans="1:3">
      <c r="A30962" s="149"/>
      <c r="B30962" s="149"/>
      <c r="C30962" s="149"/>
    </row>
    <row r="31033" spans="1:3" ht="15.75">
      <c r="A31033" s="148"/>
      <c r="B31033" s="148"/>
      <c r="C31033" s="148"/>
    </row>
    <row r="31034" spans="1:3">
      <c r="A31034" s="149"/>
      <c r="B31034" s="149"/>
      <c r="C31034" s="149"/>
    </row>
    <row r="31105" spans="1:3" ht="15.75">
      <c r="A31105" s="148"/>
      <c r="B31105" s="148"/>
      <c r="C31105" s="148"/>
    </row>
    <row r="31106" spans="1:3">
      <c r="A31106" s="149"/>
      <c r="B31106" s="149"/>
      <c r="C31106" s="149"/>
    </row>
    <row r="31177" spans="1:3" ht="15.75">
      <c r="A31177" s="148"/>
      <c r="B31177" s="148"/>
      <c r="C31177" s="148"/>
    </row>
    <row r="31178" spans="1:3">
      <c r="A31178" s="149"/>
      <c r="B31178" s="149"/>
      <c r="C31178" s="149"/>
    </row>
    <row r="31249" spans="1:3" ht="15.75">
      <c r="A31249" s="148"/>
      <c r="B31249" s="148"/>
      <c r="C31249" s="148"/>
    </row>
    <row r="31250" spans="1:3">
      <c r="A31250" s="149"/>
      <c r="B31250" s="149"/>
      <c r="C31250" s="149"/>
    </row>
    <row r="31321" spans="1:3" ht="15.75">
      <c r="A31321" s="148"/>
      <c r="B31321" s="148"/>
      <c r="C31321" s="148"/>
    </row>
    <row r="31322" spans="1:3">
      <c r="A31322" s="149"/>
      <c r="B31322" s="149"/>
      <c r="C31322" s="149"/>
    </row>
    <row r="31393" spans="1:3" ht="15.75">
      <c r="A31393" s="148"/>
      <c r="B31393" s="148"/>
      <c r="C31393" s="148"/>
    </row>
    <row r="31394" spans="1:3">
      <c r="A31394" s="149"/>
      <c r="B31394" s="149"/>
      <c r="C31394" s="149"/>
    </row>
    <row r="31465" spans="1:3" ht="15.75">
      <c r="A31465" s="148"/>
      <c r="B31465" s="148"/>
      <c r="C31465" s="148"/>
    </row>
    <row r="31466" spans="1:3">
      <c r="A31466" s="149"/>
      <c r="B31466" s="149"/>
      <c r="C31466" s="149"/>
    </row>
    <row r="31537" spans="1:3" ht="15.75">
      <c r="A31537" s="148"/>
      <c r="B31537" s="148"/>
      <c r="C31537" s="148"/>
    </row>
    <row r="31538" spans="1:3">
      <c r="A31538" s="149"/>
      <c r="B31538" s="149"/>
      <c r="C31538" s="149"/>
    </row>
    <row r="31609" spans="1:3" ht="15.75">
      <c r="A31609" s="148"/>
      <c r="B31609" s="148"/>
      <c r="C31609" s="148"/>
    </row>
    <row r="31610" spans="1:3">
      <c r="A31610" s="149"/>
      <c r="B31610" s="149"/>
      <c r="C31610" s="149"/>
    </row>
    <row r="31681" spans="1:3" ht="15.75">
      <c r="A31681" s="148"/>
      <c r="B31681" s="148"/>
      <c r="C31681" s="148"/>
    </row>
    <row r="31682" spans="1:3">
      <c r="A31682" s="149"/>
      <c r="B31682" s="149"/>
      <c r="C31682" s="149"/>
    </row>
    <row r="31753" spans="1:3" ht="15.75">
      <c r="A31753" s="148"/>
      <c r="B31753" s="148"/>
      <c r="C31753" s="148"/>
    </row>
    <row r="31754" spans="1:3">
      <c r="A31754" s="149"/>
      <c r="B31754" s="149"/>
      <c r="C31754" s="149"/>
    </row>
    <row r="31825" spans="1:3" ht="15.75">
      <c r="A31825" s="148"/>
      <c r="B31825" s="148"/>
      <c r="C31825" s="148"/>
    </row>
    <row r="31826" spans="1:3">
      <c r="A31826" s="149"/>
      <c r="B31826" s="149"/>
      <c r="C31826" s="149"/>
    </row>
    <row r="31897" spans="1:3" ht="15.75">
      <c r="A31897" s="148"/>
      <c r="B31897" s="148"/>
      <c r="C31897" s="148"/>
    </row>
    <row r="31898" spans="1:3">
      <c r="A31898" s="149"/>
      <c r="B31898" s="149"/>
      <c r="C31898" s="149"/>
    </row>
    <row r="31969" spans="1:3" ht="15.75">
      <c r="A31969" s="148"/>
      <c r="B31969" s="148"/>
      <c r="C31969" s="148"/>
    </row>
    <row r="31970" spans="1:3">
      <c r="A31970" s="149"/>
      <c r="B31970" s="149"/>
      <c r="C31970" s="149"/>
    </row>
    <row r="32041" spans="1:3" ht="15.75">
      <c r="A32041" s="148"/>
      <c r="B32041" s="148"/>
      <c r="C32041" s="148"/>
    </row>
    <row r="32042" spans="1:3">
      <c r="A32042" s="149"/>
      <c r="B32042" s="149"/>
      <c r="C32042" s="149"/>
    </row>
    <row r="32113" spans="1:3" ht="15.75">
      <c r="A32113" s="148"/>
      <c r="B32113" s="148"/>
      <c r="C32113" s="148"/>
    </row>
    <row r="32114" spans="1:3">
      <c r="A32114" s="149"/>
      <c r="B32114" s="149"/>
      <c r="C32114" s="149"/>
    </row>
    <row r="32185" spans="1:3" ht="15.75">
      <c r="A32185" s="148"/>
      <c r="B32185" s="148"/>
      <c r="C32185" s="148"/>
    </row>
    <row r="32186" spans="1:3">
      <c r="A32186" s="149"/>
      <c r="B32186" s="149"/>
      <c r="C32186" s="149"/>
    </row>
    <row r="32257" spans="1:3" ht="15.75">
      <c r="A32257" s="148"/>
      <c r="B32257" s="148"/>
      <c r="C32257" s="148"/>
    </row>
    <row r="32258" spans="1:3">
      <c r="A32258" s="149"/>
      <c r="B32258" s="149"/>
      <c r="C32258" s="149"/>
    </row>
    <row r="32329" spans="1:3" ht="15.75">
      <c r="A32329" s="148"/>
      <c r="B32329" s="148"/>
      <c r="C32329" s="148"/>
    </row>
    <row r="32330" spans="1:3">
      <c r="A32330" s="149"/>
      <c r="B32330" s="149"/>
      <c r="C32330" s="149"/>
    </row>
    <row r="32401" spans="1:3" ht="15.75">
      <c r="A32401" s="148"/>
      <c r="B32401" s="148"/>
      <c r="C32401" s="148"/>
    </row>
    <row r="32402" spans="1:3">
      <c r="A32402" s="149"/>
      <c r="B32402" s="149"/>
      <c r="C32402" s="149"/>
    </row>
    <row r="32473" spans="1:3" ht="15.75">
      <c r="A32473" s="148"/>
      <c r="B32473" s="148"/>
      <c r="C32473" s="148"/>
    </row>
    <row r="32474" spans="1:3">
      <c r="A32474" s="149"/>
      <c r="B32474" s="149"/>
      <c r="C32474" s="149"/>
    </row>
    <row r="32545" spans="1:3" ht="15.75">
      <c r="A32545" s="148"/>
      <c r="B32545" s="148"/>
      <c r="C32545" s="148"/>
    </row>
    <row r="32546" spans="1:3">
      <c r="A32546" s="149"/>
      <c r="B32546" s="149"/>
      <c r="C32546" s="149"/>
    </row>
    <row r="32617" spans="1:3" ht="15.75">
      <c r="A32617" s="148"/>
      <c r="B32617" s="148"/>
      <c r="C32617" s="148"/>
    </row>
    <row r="32618" spans="1:3">
      <c r="A32618" s="149"/>
      <c r="B32618" s="149"/>
      <c r="C32618" s="149"/>
    </row>
    <row r="32689" spans="1:3" ht="15.75">
      <c r="A32689" s="148"/>
      <c r="B32689" s="148"/>
      <c r="C32689" s="148"/>
    </row>
    <row r="32690" spans="1:3">
      <c r="A32690" s="149"/>
      <c r="B32690" s="149"/>
      <c r="C32690" s="149"/>
    </row>
    <row r="32761" spans="1:3" ht="15.75">
      <c r="A32761" s="148"/>
      <c r="B32761" s="148"/>
      <c r="C32761" s="148"/>
    </row>
    <row r="32762" spans="1:3">
      <c r="A32762" s="149"/>
      <c r="B32762" s="149"/>
      <c r="C32762" s="149"/>
    </row>
    <row r="32833" spans="1:3" ht="15.75">
      <c r="A32833" s="148"/>
      <c r="B32833" s="148"/>
      <c r="C32833" s="148"/>
    </row>
    <row r="32834" spans="1:3">
      <c r="A32834" s="149"/>
      <c r="B32834" s="149"/>
      <c r="C32834" s="149"/>
    </row>
    <row r="32905" spans="1:3" ht="15.75">
      <c r="A32905" s="148"/>
      <c r="B32905" s="148"/>
      <c r="C32905" s="148"/>
    </row>
    <row r="32906" spans="1:3">
      <c r="A32906" s="149"/>
      <c r="B32906" s="149"/>
      <c r="C32906" s="149"/>
    </row>
    <row r="32977" spans="1:3" ht="15.75">
      <c r="A32977" s="148"/>
      <c r="B32977" s="148"/>
      <c r="C32977" s="148"/>
    </row>
    <row r="32978" spans="1:3">
      <c r="A32978" s="149"/>
      <c r="B32978" s="149"/>
      <c r="C32978" s="149"/>
    </row>
    <row r="33049" spans="1:3" ht="15.75">
      <c r="A33049" s="148"/>
      <c r="B33049" s="148"/>
      <c r="C33049" s="148"/>
    </row>
    <row r="33050" spans="1:3">
      <c r="A33050" s="149"/>
      <c r="B33050" s="149"/>
      <c r="C33050" s="149"/>
    </row>
    <row r="33121" spans="1:3" ht="15.75">
      <c r="A33121" s="148"/>
      <c r="B33121" s="148"/>
      <c r="C33121" s="148"/>
    </row>
    <row r="33122" spans="1:3">
      <c r="A33122" s="149"/>
      <c r="B33122" s="149"/>
      <c r="C33122" s="149"/>
    </row>
    <row r="33193" spans="1:3" ht="15.75">
      <c r="A33193" s="148"/>
      <c r="B33193" s="148"/>
      <c r="C33193" s="148"/>
    </row>
    <row r="33194" spans="1:3">
      <c r="A33194" s="149"/>
      <c r="B33194" s="149"/>
      <c r="C33194" s="149"/>
    </row>
    <row r="33265" spans="1:3" ht="15.75">
      <c r="A33265" s="148"/>
      <c r="B33265" s="148"/>
      <c r="C33265" s="148"/>
    </row>
    <row r="33266" spans="1:3">
      <c r="A33266" s="149"/>
      <c r="B33266" s="149"/>
      <c r="C33266" s="149"/>
    </row>
    <row r="33337" spans="1:3" ht="15.75">
      <c r="A33337" s="148"/>
      <c r="B33337" s="148"/>
      <c r="C33337" s="148"/>
    </row>
    <row r="33338" spans="1:3">
      <c r="A33338" s="149"/>
      <c r="B33338" s="149"/>
      <c r="C33338" s="149"/>
    </row>
    <row r="33409" spans="1:3" ht="15.75">
      <c r="A33409" s="148"/>
      <c r="B33409" s="148"/>
      <c r="C33409" s="148"/>
    </row>
    <row r="33410" spans="1:3">
      <c r="A33410" s="149"/>
      <c r="B33410" s="149"/>
      <c r="C33410" s="149"/>
    </row>
    <row r="33481" spans="1:3" ht="15.75">
      <c r="A33481" s="148"/>
      <c r="B33481" s="148"/>
      <c r="C33481" s="148"/>
    </row>
    <row r="33482" spans="1:3">
      <c r="A33482" s="149"/>
      <c r="B33482" s="149"/>
      <c r="C33482" s="149"/>
    </row>
    <row r="33553" spans="1:3" ht="15.75">
      <c r="A33553" s="148"/>
      <c r="B33553" s="148"/>
      <c r="C33553" s="148"/>
    </row>
    <row r="33554" spans="1:3">
      <c r="A33554" s="149"/>
      <c r="B33554" s="149"/>
      <c r="C33554" s="149"/>
    </row>
    <row r="33625" spans="1:3" ht="15.75">
      <c r="A33625" s="148"/>
      <c r="B33625" s="148"/>
      <c r="C33625" s="148"/>
    </row>
    <row r="33626" spans="1:3">
      <c r="A33626" s="149"/>
      <c r="B33626" s="149"/>
      <c r="C33626" s="149"/>
    </row>
    <row r="33697" spans="1:3" ht="15.75">
      <c r="A33697" s="148"/>
      <c r="B33697" s="148"/>
      <c r="C33697" s="148"/>
    </row>
    <row r="33698" spans="1:3">
      <c r="A33698" s="149"/>
      <c r="B33698" s="149"/>
      <c r="C33698" s="149"/>
    </row>
    <row r="33769" spans="1:3" ht="15.75">
      <c r="A33769" s="148"/>
      <c r="B33769" s="148"/>
      <c r="C33769" s="148"/>
    </row>
    <row r="33770" spans="1:3">
      <c r="A33770" s="149"/>
      <c r="B33770" s="149"/>
      <c r="C33770" s="149"/>
    </row>
    <row r="33841" spans="1:3" ht="15.75">
      <c r="A33841" s="148"/>
      <c r="B33841" s="148"/>
      <c r="C33841" s="148"/>
    </row>
    <row r="33842" spans="1:3">
      <c r="A33842" s="149"/>
      <c r="B33842" s="149"/>
      <c r="C33842" s="149"/>
    </row>
    <row r="33913" spans="1:3" ht="15.75">
      <c r="A33913" s="148"/>
      <c r="B33913" s="148"/>
      <c r="C33913" s="148"/>
    </row>
    <row r="33914" spans="1:3">
      <c r="A33914" s="149"/>
      <c r="B33914" s="149"/>
      <c r="C33914" s="149"/>
    </row>
    <row r="33985" spans="1:3" ht="15.75">
      <c r="A33985" s="148"/>
      <c r="B33985" s="148"/>
      <c r="C33985" s="148"/>
    </row>
    <row r="33986" spans="1:3">
      <c r="A33986" s="149"/>
      <c r="B33986" s="149"/>
      <c r="C33986" s="149"/>
    </row>
    <row r="34057" spans="1:3" ht="15.75">
      <c r="A34057" s="148"/>
      <c r="B34057" s="148"/>
      <c r="C34057" s="148"/>
    </row>
    <row r="34058" spans="1:3">
      <c r="A34058" s="149"/>
      <c r="B34058" s="149"/>
      <c r="C34058" s="149"/>
    </row>
    <row r="34129" spans="1:3" ht="15.75">
      <c r="A34129" s="148"/>
      <c r="B34129" s="148"/>
      <c r="C34129" s="148"/>
    </row>
    <row r="34130" spans="1:3">
      <c r="A34130" s="149"/>
      <c r="B34130" s="149"/>
      <c r="C34130" s="149"/>
    </row>
    <row r="34201" spans="1:3" ht="15.75">
      <c r="A34201" s="148"/>
      <c r="B34201" s="148"/>
      <c r="C34201" s="148"/>
    </row>
    <row r="34202" spans="1:3">
      <c r="A34202" s="149"/>
      <c r="B34202" s="149"/>
      <c r="C34202" s="149"/>
    </row>
    <row r="34273" spans="1:3" ht="15.75">
      <c r="A34273" s="148"/>
      <c r="B34273" s="148"/>
      <c r="C34273" s="148"/>
    </row>
    <row r="34274" spans="1:3">
      <c r="A34274" s="149"/>
      <c r="B34274" s="149"/>
      <c r="C34274" s="149"/>
    </row>
    <row r="34345" spans="1:3" ht="15.75">
      <c r="A34345" s="148"/>
      <c r="B34345" s="148"/>
      <c r="C34345" s="148"/>
    </row>
    <row r="34346" spans="1:3">
      <c r="A34346" s="149"/>
      <c r="B34346" s="149"/>
      <c r="C34346" s="149"/>
    </row>
    <row r="34417" spans="1:3" ht="15.75">
      <c r="A34417" s="148"/>
      <c r="B34417" s="148"/>
      <c r="C34417" s="148"/>
    </row>
    <row r="34418" spans="1:3">
      <c r="A34418" s="149"/>
      <c r="B34418" s="149"/>
      <c r="C34418" s="149"/>
    </row>
    <row r="34489" spans="1:3" ht="15.75">
      <c r="A34489" s="148"/>
      <c r="B34489" s="148"/>
      <c r="C34489" s="148"/>
    </row>
    <row r="34490" spans="1:3">
      <c r="A34490" s="149"/>
      <c r="B34490" s="149"/>
      <c r="C34490" s="149"/>
    </row>
    <row r="34561" spans="1:3" ht="15.75">
      <c r="A34561" s="148"/>
      <c r="B34561" s="148"/>
      <c r="C34561" s="148"/>
    </row>
    <row r="34562" spans="1:3">
      <c r="A34562" s="149"/>
      <c r="B34562" s="149"/>
      <c r="C34562" s="149"/>
    </row>
    <row r="34633" spans="1:3" ht="15.75">
      <c r="A34633" s="148"/>
      <c r="B34633" s="148"/>
      <c r="C34633" s="148"/>
    </row>
    <row r="34634" spans="1:3">
      <c r="A34634" s="149"/>
      <c r="B34634" s="149"/>
      <c r="C34634" s="149"/>
    </row>
    <row r="34705" spans="1:3" ht="15.75">
      <c r="A34705" s="148"/>
      <c r="B34705" s="148"/>
      <c r="C34705" s="148"/>
    </row>
    <row r="34706" spans="1:3">
      <c r="A34706" s="149"/>
      <c r="B34706" s="149"/>
      <c r="C34706" s="149"/>
    </row>
    <row r="34777" spans="1:3" ht="15.75">
      <c r="A34777" s="148"/>
      <c r="B34777" s="148"/>
      <c r="C34777" s="148"/>
    </row>
    <row r="34778" spans="1:3">
      <c r="A34778" s="149"/>
      <c r="B34778" s="149"/>
      <c r="C34778" s="149"/>
    </row>
    <row r="34849" spans="1:3" ht="15.75">
      <c r="A34849" s="148"/>
      <c r="B34849" s="148"/>
      <c r="C34849" s="148"/>
    </row>
    <row r="34850" spans="1:3">
      <c r="A34850" s="149"/>
      <c r="B34850" s="149"/>
      <c r="C34850" s="149"/>
    </row>
    <row r="34921" spans="1:3" ht="15.75">
      <c r="A34921" s="148"/>
      <c r="B34921" s="148"/>
      <c r="C34921" s="148"/>
    </row>
    <row r="34922" spans="1:3">
      <c r="A34922" s="149"/>
      <c r="B34922" s="149"/>
      <c r="C34922" s="149"/>
    </row>
    <row r="34993" spans="1:3" ht="15.75">
      <c r="A34993" s="148"/>
      <c r="B34993" s="148"/>
      <c r="C34993" s="148"/>
    </row>
    <row r="34994" spans="1:3">
      <c r="A34994" s="149"/>
      <c r="B34994" s="149"/>
      <c r="C34994" s="149"/>
    </row>
    <row r="35065" spans="1:3" ht="15.75">
      <c r="A35065" s="148"/>
      <c r="B35065" s="148"/>
      <c r="C35065" s="148"/>
    </row>
    <row r="35066" spans="1:3">
      <c r="A35066" s="149"/>
      <c r="B35066" s="149"/>
      <c r="C35066" s="149"/>
    </row>
    <row r="35137" spans="1:3" ht="15.75">
      <c r="A35137" s="148"/>
      <c r="B35137" s="148"/>
      <c r="C35137" s="148"/>
    </row>
    <row r="35138" spans="1:3">
      <c r="A35138" s="149"/>
      <c r="B35138" s="149"/>
      <c r="C35138" s="149"/>
    </row>
    <row r="35209" spans="1:3" ht="15.75">
      <c r="A35209" s="148"/>
      <c r="B35209" s="148"/>
      <c r="C35209" s="148"/>
    </row>
    <row r="35210" spans="1:3">
      <c r="A35210" s="149"/>
      <c r="B35210" s="149"/>
      <c r="C35210" s="149"/>
    </row>
    <row r="35281" spans="1:3" ht="15.75">
      <c r="A35281" s="148"/>
      <c r="B35281" s="148"/>
      <c r="C35281" s="148"/>
    </row>
    <row r="35282" spans="1:3">
      <c r="A35282" s="149"/>
      <c r="B35282" s="149"/>
      <c r="C35282" s="149"/>
    </row>
    <row r="35353" spans="1:3" ht="15.75">
      <c r="A35353" s="148"/>
      <c r="B35353" s="148"/>
      <c r="C35353" s="148"/>
    </row>
    <row r="35354" spans="1:3">
      <c r="A35354" s="149"/>
      <c r="B35354" s="149"/>
      <c r="C35354" s="149"/>
    </row>
    <row r="35425" spans="1:3" ht="15.75">
      <c r="A35425" s="148"/>
      <c r="B35425" s="148"/>
      <c r="C35425" s="148"/>
    </row>
    <row r="35426" spans="1:3">
      <c r="A35426" s="149"/>
      <c r="B35426" s="149"/>
      <c r="C35426" s="149"/>
    </row>
    <row r="35497" spans="1:3" ht="15.75">
      <c r="A35497" s="148"/>
      <c r="B35497" s="148"/>
      <c r="C35497" s="148"/>
    </row>
    <row r="35498" spans="1:3">
      <c r="A35498" s="149"/>
      <c r="B35498" s="149"/>
      <c r="C35498" s="149"/>
    </row>
    <row r="35569" spans="1:3" ht="15.75">
      <c r="A35569" s="148"/>
      <c r="B35569" s="148"/>
      <c r="C35569" s="148"/>
    </row>
    <row r="35570" spans="1:3">
      <c r="A35570" s="149"/>
      <c r="B35570" s="149"/>
      <c r="C35570" s="149"/>
    </row>
    <row r="35641" spans="1:3" ht="15.75">
      <c r="A35641" s="148"/>
      <c r="B35641" s="148"/>
      <c r="C35641" s="148"/>
    </row>
    <row r="35642" spans="1:3">
      <c r="A35642" s="149"/>
      <c r="B35642" s="149"/>
      <c r="C35642" s="149"/>
    </row>
    <row r="35713" spans="1:3" ht="15.75">
      <c r="A35713" s="148"/>
      <c r="B35713" s="148"/>
      <c r="C35713" s="148"/>
    </row>
    <row r="35714" spans="1:3">
      <c r="A35714" s="149"/>
      <c r="B35714" s="149"/>
      <c r="C35714" s="149"/>
    </row>
    <row r="35785" spans="1:3" ht="15.75">
      <c r="A35785" s="148"/>
      <c r="B35785" s="148"/>
      <c r="C35785" s="148"/>
    </row>
    <row r="35786" spans="1:3">
      <c r="A35786" s="149"/>
      <c r="B35786" s="149"/>
      <c r="C35786" s="149"/>
    </row>
    <row r="35857" spans="1:3" ht="15.75">
      <c r="A35857" s="148"/>
      <c r="B35857" s="148"/>
      <c r="C35857" s="148"/>
    </row>
    <row r="35858" spans="1:3">
      <c r="A35858" s="149"/>
      <c r="B35858" s="149"/>
      <c r="C35858" s="149"/>
    </row>
    <row r="35929" spans="1:3" ht="15.75">
      <c r="A35929" s="148"/>
      <c r="B35929" s="148"/>
      <c r="C35929" s="148"/>
    </row>
    <row r="35930" spans="1:3">
      <c r="A35930" s="149"/>
      <c r="B35930" s="149"/>
      <c r="C35930" s="149"/>
    </row>
    <row r="36001" spans="1:3" ht="15.75">
      <c r="A36001" s="148"/>
      <c r="B36001" s="148"/>
      <c r="C36001" s="148"/>
    </row>
    <row r="36002" spans="1:3">
      <c r="A36002" s="149"/>
      <c r="B36002" s="149"/>
      <c r="C36002" s="149"/>
    </row>
    <row r="36073" spans="1:3" ht="15.75">
      <c r="A36073" s="148"/>
      <c r="B36073" s="148"/>
      <c r="C36073" s="148"/>
    </row>
    <row r="36074" spans="1:3">
      <c r="A36074" s="149"/>
      <c r="B36074" s="149"/>
      <c r="C36074" s="149"/>
    </row>
    <row r="36145" spans="1:3" ht="15.75">
      <c r="A36145" s="148"/>
      <c r="B36145" s="148"/>
      <c r="C36145" s="148"/>
    </row>
    <row r="36146" spans="1:3">
      <c r="A36146" s="149"/>
      <c r="B36146" s="149"/>
      <c r="C36146" s="149"/>
    </row>
    <row r="36217" spans="1:3" ht="15.75">
      <c r="A36217" s="148"/>
      <c r="B36217" s="148"/>
      <c r="C36217" s="148"/>
    </row>
    <row r="36218" spans="1:3">
      <c r="A36218" s="149"/>
      <c r="B36218" s="149"/>
      <c r="C36218" s="149"/>
    </row>
    <row r="36289" spans="1:3" ht="15.75">
      <c r="A36289" s="148"/>
      <c r="B36289" s="148"/>
      <c r="C36289" s="148"/>
    </row>
    <row r="36290" spans="1:3">
      <c r="A36290" s="149"/>
      <c r="B36290" s="149"/>
      <c r="C36290" s="149"/>
    </row>
    <row r="36361" spans="1:3" ht="15.75">
      <c r="A36361" s="148"/>
      <c r="B36361" s="148"/>
      <c r="C36361" s="148"/>
    </row>
    <row r="36362" spans="1:3">
      <c r="A36362" s="149"/>
      <c r="B36362" s="149"/>
      <c r="C36362" s="149"/>
    </row>
    <row r="36433" spans="1:3" ht="15.75">
      <c r="A36433" s="148"/>
      <c r="B36433" s="148"/>
      <c r="C36433" s="148"/>
    </row>
    <row r="36434" spans="1:3">
      <c r="A36434" s="149"/>
      <c r="B36434" s="149"/>
      <c r="C36434" s="149"/>
    </row>
    <row r="36505" spans="1:3" ht="15.75">
      <c r="A36505" s="148"/>
      <c r="B36505" s="148"/>
      <c r="C36505" s="148"/>
    </row>
    <row r="36506" spans="1:3">
      <c r="A36506" s="149"/>
      <c r="B36506" s="149"/>
      <c r="C36506" s="149"/>
    </row>
    <row r="36577" spans="1:3" ht="15.75">
      <c r="A36577" s="148"/>
      <c r="B36577" s="148"/>
      <c r="C36577" s="148"/>
    </row>
    <row r="36578" spans="1:3">
      <c r="A36578" s="149"/>
      <c r="B36578" s="149"/>
      <c r="C36578" s="149"/>
    </row>
    <row r="36649" spans="1:3" ht="15.75">
      <c r="A36649" s="148"/>
      <c r="B36649" s="148"/>
      <c r="C36649" s="148"/>
    </row>
    <row r="36650" spans="1:3">
      <c r="A36650" s="149"/>
      <c r="B36650" s="149"/>
      <c r="C36650" s="149"/>
    </row>
    <row r="36721" spans="1:3" ht="15.75">
      <c r="A36721" s="148"/>
      <c r="B36721" s="148"/>
      <c r="C36721" s="148"/>
    </row>
    <row r="36722" spans="1:3">
      <c r="A36722" s="149"/>
      <c r="B36722" s="149"/>
      <c r="C36722" s="149"/>
    </row>
    <row r="36793" spans="1:3" ht="15.75">
      <c r="A36793" s="148"/>
      <c r="B36793" s="148"/>
      <c r="C36793" s="148"/>
    </row>
    <row r="36794" spans="1:3">
      <c r="A36794" s="149"/>
      <c r="B36794" s="149"/>
      <c r="C36794" s="149"/>
    </row>
    <row r="36865" spans="1:3" ht="15.75">
      <c r="A36865" s="148"/>
      <c r="B36865" s="148"/>
      <c r="C36865" s="148"/>
    </row>
    <row r="36866" spans="1:3">
      <c r="A36866" s="149"/>
      <c r="B36866" s="149"/>
      <c r="C36866" s="149"/>
    </row>
    <row r="36937" spans="1:3" ht="15.75">
      <c r="A36937" s="148"/>
      <c r="B36937" s="148"/>
      <c r="C36937" s="148"/>
    </row>
    <row r="36938" spans="1:3">
      <c r="A36938" s="149"/>
      <c r="B36938" s="149"/>
      <c r="C36938" s="149"/>
    </row>
    <row r="37009" spans="1:3" ht="15.75">
      <c r="A37009" s="148"/>
      <c r="B37009" s="148"/>
      <c r="C37009" s="148"/>
    </row>
    <row r="37010" spans="1:3">
      <c r="A37010" s="149"/>
      <c r="B37010" s="149"/>
      <c r="C37010" s="149"/>
    </row>
    <row r="37081" spans="1:3" ht="15.75">
      <c r="A37081" s="148"/>
      <c r="B37081" s="148"/>
      <c r="C37081" s="148"/>
    </row>
    <row r="37082" spans="1:3">
      <c r="A37082" s="149"/>
      <c r="B37082" s="149"/>
      <c r="C37082" s="149"/>
    </row>
    <row r="37153" spans="1:3" ht="15.75">
      <c r="A37153" s="148"/>
      <c r="B37153" s="148"/>
      <c r="C37153" s="148"/>
    </row>
    <row r="37154" spans="1:3">
      <c r="A37154" s="149"/>
      <c r="B37154" s="149"/>
      <c r="C37154" s="149"/>
    </row>
    <row r="37225" spans="1:3" ht="15.75">
      <c r="A37225" s="148"/>
      <c r="B37225" s="148"/>
      <c r="C37225" s="148"/>
    </row>
    <row r="37226" spans="1:3">
      <c r="A37226" s="149"/>
      <c r="B37226" s="149"/>
      <c r="C37226" s="149"/>
    </row>
    <row r="37297" spans="1:3" ht="15.75">
      <c r="A37297" s="148"/>
      <c r="B37297" s="148"/>
      <c r="C37297" s="148"/>
    </row>
    <row r="37298" spans="1:3">
      <c r="A37298" s="149"/>
      <c r="B37298" s="149"/>
      <c r="C37298" s="149"/>
    </row>
    <row r="37369" spans="1:3" ht="15.75">
      <c r="A37369" s="148"/>
      <c r="B37369" s="148"/>
      <c r="C37369" s="148"/>
    </row>
    <row r="37370" spans="1:3">
      <c r="A37370" s="149"/>
      <c r="B37370" s="149"/>
      <c r="C37370" s="149"/>
    </row>
    <row r="37441" spans="1:3" ht="15.75">
      <c r="A37441" s="148"/>
      <c r="B37441" s="148"/>
      <c r="C37441" s="148"/>
    </row>
    <row r="37442" spans="1:3">
      <c r="A37442" s="149"/>
      <c r="B37442" s="149"/>
      <c r="C37442" s="149"/>
    </row>
    <row r="37513" spans="1:3" ht="15.75">
      <c r="A37513" s="148"/>
      <c r="B37513" s="148"/>
      <c r="C37513" s="148"/>
    </row>
    <row r="37514" spans="1:3">
      <c r="A37514" s="149"/>
      <c r="B37514" s="149"/>
      <c r="C37514" s="149"/>
    </row>
    <row r="37585" spans="1:3" ht="15.75">
      <c r="A37585" s="148"/>
      <c r="B37585" s="148"/>
      <c r="C37585" s="148"/>
    </row>
    <row r="37586" spans="1:3">
      <c r="A37586" s="149"/>
      <c r="B37586" s="149"/>
      <c r="C37586" s="149"/>
    </row>
    <row r="37657" spans="1:3" ht="15.75">
      <c r="A37657" s="148"/>
      <c r="B37657" s="148"/>
      <c r="C37657" s="148"/>
    </row>
    <row r="37658" spans="1:3">
      <c r="A37658" s="149"/>
      <c r="B37658" s="149"/>
      <c r="C37658" s="149"/>
    </row>
    <row r="37729" spans="1:3" ht="15.75">
      <c r="A37729" s="148"/>
      <c r="B37729" s="148"/>
      <c r="C37729" s="148"/>
    </row>
    <row r="37730" spans="1:3">
      <c r="A37730" s="149"/>
      <c r="B37730" s="149"/>
      <c r="C37730" s="149"/>
    </row>
    <row r="37801" spans="1:3" ht="15.75">
      <c r="A37801" s="148"/>
      <c r="B37801" s="148"/>
      <c r="C37801" s="148"/>
    </row>
    <row r="37802" spans="1:3">
      <c r="A37802" s="149"/>
      <c r="B37802" s="149"/>
      <c r="C37802" s="149"/>
    </row>
    <row r="37873" spans="1:3" ht="15.75">
      <c r="A37873" s="148"/>
      <c r="B37873" s="148"/>
      <c r="C37873" s="148"/>
    </row>
    <row r="37874" spans="1:3">
      <c r="A37874" s="149"/>
      <c r="B37874" s="149"/>
      <c r="C37874" s="149"/>
    </row>
    <row r="37945" spans="1:3" ht="15.75">
      <c r="A37945" s="148"/>
      <c r="B37945" s="148"/>
      <c r="C37945" s="148"/>
    </row>
    <row r="37946" spans="1:3">
      <c r="A37946" s="149"/>
      <c r="B37946" s="149"/>
      <c r="C37946" s="149"/>
    </row>
    <row r="38017" spans="1:3" ht="15.75">
      <c r="A38017" s="148"/>
      <c r="B38017" s="148"/>
      <c r="C38017" s="148"/>
    </row>
    <row r="38018" spans="1:3">
      <c r="A38018" s="149"/>
      <c r="B38018" s="149"/>
      <c r="C38018" s="149"/>
    </row>
    <row r="38089" spans="1:3" ht="15.75">
      <c r="A38089" s="148"/>
      <c r="B38089" s="148"/>
      <c r="C38089" s="148"/>
    </row>
    <row r="38090" spans="1:3">
      <c r="A38090" s="149"/>
      <c r="B38090" s="149"/>
      <c r="C38090" s="149"/>
    </row>
    <row r="38161" spans="1:3" ht="15.75">
      <c r="A38161" s="148"/>
      <c r="B38161" s="148"/>
      <c r="C38161" s="148"/>
    </row>
    <row r="38162" spans="1:3">
      <c r="A38162" s="149"/>
      <c r="B38162" s="149"/>
      <c r="C38162" s="149"/>
    </row>
    <row r="38233" spans="1:3" ht="15.75">
      <c r="A38233" s="148"/>
      <c r="B38233" s="148"/>
      <c r="C38233" s="148"/>
    </row>
    <row r="38234" spans="1:3">
      <c r="A38234" s="149"/>
      <c r="B38234" s="149"/>
      <c r="C38234" s="149"/>
    </row>
    <row r="38305" spans="1:3" ht="15.75">
      <c r="A38305" s="148"/>
      <c r="B38305" s="148"/>
      <c r="C38305" s="148"/>
    </row>
    <row r="38306" spans="1:3">
      <c r="A38306" s="149"/>
      <c r="B38306" s="149"/>
      <c r="C38306" s="149"/>
    </row>
    <row r="38377" spans="1:3" ht="15.75">
      <c r="A38377" s="148"/>
      <c r="B38377" s="148"/>
      <c r="C38377" s="148"/>
    </row>
    <row r="38378" spans="1:3">
      <c r="A38378" s="149"/>
      <c r="B38378" s="149"/>
      <c r="C38378" s="149"/>
    </row>
    <row r="38449" spans="1:3" ht="15.75">
      <c r="A38449" s="148"/>
      <c r="B38449" s="148"/>
      <c r="C38449" s="148"/>
    </row>
    <row r="38450" spans="1:3">
      <c r="A38450" s="149"/>
      <c r="B38450" s="149"/>
      <c r="C38450" s="149"/>
    </row>
    <row r="38521" spans="1:3" ht="15.75">
      <c r="A38521" s="148"/>
      <c r="B38521" s="148"/>
      <c r="C38521" s="148"/>
    </row>
    <row r="38522" spans="1:3">
      <c r="A38522" s="149"/>
      <c r="B38522" s="149"/>
      <c r="C38522" s="149"/>
    </row>
    <row r="38593" spans="1:3" ht="15.75">
      <c r="A38593" s="148"/>
      <c r="B38593" s="148"/>
      <c r="C38593" s="148"/>
    </row>
    <row r="38594" spans="1:3">
      <c r="A38594" s="149"/>
      <c r="B38594" s="149"/>
      <c r="C38594" s="149"/>
    </row>
    <row r="38665" spans="1:3" ht="15.75">
      <c r="A38665" s="148"/>
      <c r="B38665" s="148"/>
      <c r="C38665" s="148"/>
    </row>
    <row r="38666" spans="1:3">
      <c r="A38666" s="149"/>
      <c r="B38666" s="149"/>
      <c r="C38666" s="149"/>
    </row>
    <row r="38737" spans="1:3" ht="15.75">
      <c r="A38737" s="148"/>
      <c r="B38737" s="148"/>
      <c r="C38737" s="148"/>
    </row>
    <row r="38738" spans="1:3">
      <c r="A38738" s="149"/>
      <c r="B38738" s="149"/>
      <c r="C38738" s="149"/>
    </row>
    <row r="38809" spans="1:3" ht="15.75">
      <c r="A38809" s="148"/>
      <c r="B38809" s="148"/>
      <c r="C38809" s="148"/>
    </row>
    <row r="38810" spans="1:3">
      <c r="A38810" s="149"/>
      <c r="B38810" s="149"/>
      <c r="C38810" s="149"/>
    </row>
    <row r="38881" spans="1:3" ht="15.75">
      <c r="A38881" s="148"/>
      <c r="B38881" s="148"/>
      <c r="C38881" s="148"/>
    </row>
    <row r="38882" spans="1:3">
      <c r="A38882" s="149"/>
      <c r="B38882" s="149"/>
      <c r="C38882" s="149"/>
    </row>
    <row r="38953" spans="1:3" ht="15.75">
      <c r="A38953" s="148"/>
      <c r="B38953" s="148"/>
      <c r="C38953" s="148"/>
    </row>
    <row r="38954" spans="1:3">
      <c r="A38954" s="149"/>
      <c r="B38954" s="149"/>
      <c r="C38954" s="149"/>
    </row>
    <row r="39025" spans="1:3" ht="15.75">
      <c r="A39025" s="148"/>
      <c r="B39025" s="148"/>
      <c r="C39025" s="148"/>
    </row>
    <row r="39026" spans="1:3">
      <c r="A39026" s="149"/>
      <c r="B39026" s="149"/>
      <c r="C39026" s="149"/>
    </row>
    <row r="39097" spans="1:3" ht="15.75">
      <c r="A39097" s="148"/>
      <c r="B39097" s="148"/>
      <c r="C39097" s="148"/>
    </row>
    <row r="39098" spans="1:3">
      <c r="A39098" s="149"/>
      <c r="B39098" s="149"/>
      <c r="C39098" s="149"/>
    </row>
    <row r="39169" spans="1:3" ht="15.75">
      <c r="A39169" s="148"/>
      <c r="B39169" s="148"/>
      <c r="C39169" s="148"/>
    </row>
    <row r="39170" spans="1:3">
      <c r="A39170" s="149"/>
      <c r="B39170" s="149"/>
      <c r="C39170" s="149"/>
    </row>
    <row r="39241" spans="1:3" ht="15.75">
      <c r="A39241" s="148"/>
      <c r="B39241" s="148"/>
      <c r="C39241" s="148"/>
    </row>
    <row r="39242" spans="1:3">
      <c r="A39242" s="149"/>
      <c r="B39242" s="149"/>
      <c r="C39242" s="149"/>
    </row>
    <row r="39313" spans="1:3" ht="15.75">
      <c r="A39313" s="148"/>
      <c r="B39313" s="148"/>
      <c r="C39313" s="148"/>
    </row>
    <row r="39314" spans="1:3">
      <c r="A39314" s="149"/>
      <c r="B39314" s="149"/>
      <c r="C39314" s="149"/>
    </row>
    <row r="39385" spans="1:3" ht="15.75">
      <c r="A39385" s="148"/>
      <c r="B39385" s="148"/>
      <c r="C39385" s="148"/>
    </row>
    <row r="39386" spans="1:3">
      <c r="A39386" s="149"/>
      <c r="B39386" s="149"/>
      <c r="C39386" s="149"/>
    </row>
    <row r="39457" spans="1:3" ht="15.75">
      <c r="A39457" s="148"/>
      <c r="B39457" s="148"/>
      <c r="C39457" s="148"/>
    </row>
    <row r="39458" spans="1:3">
      <c r="A39458" s="149"/>
      <c r="B39458" s="149"/>
      <c r="C39458" s="149"/>
    </row>
    <row r="39529" spans="1:3" ht="15.75">
      <c r="A39529" s="148"/>
      <c r="B39529" s="148"/>
      <c r="C39529" s="148"/>
    </row>
    <row r="39530" spans="1:3">
      <c r="A39530" s="149"/>
      <c r="B39530" s="149"/>
      <c r="C39530" s="149"/>
    </row>
    <row r="39601" spans="1:3" ht="15.75">
      <c r="A39601" s="148"/>
      <c r="B39601" s="148"/>
      <c r="C39601" s="148"/>
    </row>
    <row r="39602" spans="1:3">
      <c r="A39602" s="149"/>
      <c r="B39602" s="149"/>
      <c r="C39602" s="149"/>
    </row>
    <row r="39673" spans="1:3" ht="15.75">
      <c r="A39673" s="148"/>
      <c r="B39673" s="148"/>
      <c r="C39673" s="148"/>
    </row>
    <row r="39674" spans="1:3">
      <c r="A39674" s="149"/>
      <c r="B39674" s="149"/>
      <c r="C39674" s="149"/>
    </row>
    <row r="39745" spans="1:3" ht="15.75">
      <c r="A39745" s="148"/>
      <c r="B39745" s="148"/>
      <c r="C39745" s="148"/>
    </row>
    <row r="39746" spans="1:3">
      <c r="A39746" s="149"/>
      <c r="B39746" s="149"/>
      <c r="C39746" s="149"/>
    </row>
    <row r="39817" spans="1:3" ht="15.75">
      <c r="A39817" s="148"/>
      <c r="B39817" s="148"/>
      <c r="C39817" s="148"/>
    </row>
    <row r="39818" spans="1:3">
      <c r="A39818" s="149"/>
      <c r="B39818" s="149"/>
      <c r="C39818" s="149"/>
    </row>
    <row r="39889" spans="1:3" ht="15.75">
      <c r="A39889" s="148"/>
      <c r="B39889" s="148"/>
      <c r="C39889" s="148"/>
    </row>
    <row r="39890" spans="1:3">
      <c r="A39890" s="149"/>
      <c r="B39890" s="149"/>
      <c r="C39890" s="149"/>
    </row>
    <row r="39961" spans="1:3" ht="15.75">
      <c r="A39961" s="148"/>
      <c r="B39961" s="148"/>
      <c r="C39961" s="148"/>
    </row>
    <row r="39962" spans="1:3">
      <c r="A39962" s="149"/>
      <c r="B39962" s="149"/>
      <c r="C39962" s="149"/>
    </row>
    <row r="40033" spans="1:3" ht="15.75">
      <c r="A40033" s="148"/>
      <c r="B40033" s="148"/>
      <c r="C40033" s="148"/>
    </row>
    <row r="40034" spans="1:3">
      <c r="A40034" s="149"/>
      <c r="B40034" s="149"/>
      <c r="C40034" s="149"/>
    </row>
    <row r="40105" spans="1:3" ht="15.75">
      <c r="A40105" s="148"/>
      <c r="B40105" s="148"/>
      <c r="C40105" s="148"/>
    </row>
    <row r="40106" spans="1:3">
      <c r="A40106" s="149"/>
      <c r="B40106" s="149"/>
      <c r="C40106" s="149"/>
    </row>
    <row r="40177" spans="1:3" ht="15.75">
      <c r="A40177" s="148"/>
      <c r="B40177" s="148"/>
      <c r="C40177" s="148"/>
    </row>
    <row r="40178" spans="1:3">
      <c r="A40178" s="149"/>
      <c r="B40178" s="149"/>
      <c r="C40178" s="149"/>
    </row>
    <row r="40249" spans="1:3" ht="15.75">
      <c r="A40249" s="148"/>
      <c r="B40249" s="148"/>
      <c r="C40249" s="148"/>
    </row>
    <row r="40250" spans="1:3">
      <c r="A40250" s="149"/>
      <c r="B40250" s="149"/>
      <c r="C40250" s="149"/>
    </row>
    <row r="40321" spans="1:3" ht="15.75">
      <c r="A40321" s="148"/>
      <c r="B40321" s="148"/>
      <c r="C40321" s="148"/>
    </row>
    <row r="40322" spans="1:3">
      <c r="A40322" s="149"/>
      <c r="B40322" s="149"/>
      <c r="C40322" s="149"/>
    </row>
    <row r="40393" spans="1:3" ht="15.75">
      <c r="A40393" s="148"/>
      <c r="B40393" s="148"/>
      <c r="C40393" s="148"/>
    </row>
    <row r="40394" spans="1:3">
      <c r="A40394" s="149"/>
      <c r="B40394" s="149"/>
      <c r="C40394" s="149"/>
    </row>
    <row r="40465" spans="1:3" ht="15.75">
      <c r="A40465" s="148"/>
      <c r="B40465" s="148"/>
      <c r="C40465" s="148"/>
    </row>
    <row r="40466" spans="1:3">
      <c r="A40466" s="149"/>
      <c r="B40466" s="149"/>
      <c r="C40466" s="149"/>
    </row>
    <row r="40537" spans="1:3" ht="15.75">
      <c r="A40537" s="148"/>
      <c r="B40537" s="148"/>
      <c r="C40537" s="148"/>
    </row>
    <row r="40538" spans="1:3">
      <c r="A40538" s="149"/>
      <c r="B40538" s="149"/>
      <c r="C40538" s="149"/>
    </row>
    <row r="40609" spans="1:3" ht="15.75">
      <c r="A40609" s="148"/>
      <c r="B40609" s="148"/>
      <c r="C40609" s="148"/>
    </row>
    <row r="40610" spans="1:3">
      <c r="A40610" s="149"/>
      <c r="B40610" s="149"/>
      <c r="C40610" s="149"/>
    </row>
    <row r="40681" spans="1:3" ht="15.75">
      <c r="A40681" s="148"/>
      <c r="B40681" s="148"/>
      <c r="C40681" s="148"/>
    </row>
    <row r="40682" spans="1:3">
      <c r="A40682" s="149"/>
      <c r="B40682" s="149"/>
      <c r="C40682" s="149"/>
    </row>
    <row r="40753" spans="1:3" ht="15.75">
      <c r="A40753" s="148"/>
      <c r="B40753" s="148"/>
      <c r="C40753" s="148"/>
    </row>
    <row r="40754" spans="1:3">
      <c r="A40754" s="149"/>
      <c r="B40754" s="149"/>
      <c r="C40754" s="149"/>
    </row>
    <row r="40825" spans="1:3" ht="15.75">
      <c r="A40825" s="148"/>
      <c r="B40825" s="148"/>
      <c r="C40825" s="148"/>
    </row>
    <row r="40826" spans="1:3">
      <c r="A40826" s="149"/>
      <c r="B40826" s="149"/>
      <c r="C40826" s="149"/>
    </row>
    <row r="40897" spans="1:3" ht="15.75">
      <c r="A40897" s="148"/>
      <c r="B40897" s="148"/>
      <c r="C40897" s="148"/>
    </row>
    <row r="40898" spans="1:3">
      <c r="A40898" s="149"/>
      <c r="B40898" s="149"/>
      <c r="C40898" s="149"/>
    </row>
    <row r="40969" spans="1:3" ht="15.75">
      <c r="A40969" s="148"/>
      <c r="B40969" s="148"/>
      <c r="C40969" s="148"/>
    </row>
    <row r="40970" spans="1:3">
      <c r="A40970" s="149"/>
      <c r="B40970" s="149"/>
      <c r="C40970" s="149"/>
    </row>
    <row r="41041" spans="1:3" ht="15.75">
      <c r="A41041" s="148"/>
      <c r="B41041" s="148"/>
      <c r="C41041" s="148"/>
    </row>
    <row r="41042" spans="1:3">
      <c r="A41042" s="149"/>
      <c r="B41042" s="149"/>
      <c r="C41042" s="149"/>
    </row>
    <row r="41113" spans="1:3" ht="15.75">
      <c r="A41113" s="148"/>
      <c r="B41113" s="148"/>
      <c r="C41113" s="148"/>
    </row>
    <row r="41114" spans="1:3">
      <c r="A41114" s="149"/>
      <c r="B41114" s="149"/>
      <c r="C41114" s="149"/>
    </row>
    <row r="41185" spans="1:3" ht="15.75">
      <c r="A41185" s="148"/>
      <c r="B41185" s="148"/>
      <c r="C41185" s="148"/>
    </row>
    <row r="41186" spans="1:3">
      <c r="A41186" s="149"/>
      <c r="B41186" s="149"/>
      <c r="C41186" s="149"/>
    </row>
    <row r="41257" spans="1:3" ht="15.75">
      <c r="A41257" s="148"/>
      <c r="B41257" s="148"/>
      <c r="C41257" s="148"/>
    </row>
    <row r="41258" spans="1:3">
      <c r="A41258" s="149"/>
      <c r="B41258" s="149"/>
      <c r="C41258" s="149"/>
    </row>
    <row r="41329" spans="1:3" ht="15.75">
      <c r="A41329" s="148"/>
      <c r="B41329" s="148"/>
      <c r="C41329" s="148"/>
    </row>
    <row r="41330" spans="1:3">
      <c r="A41330" s="149"/>
      <c r="B41330" s="149"/>
      <c r="C41330" s="149"/>
    </row>
    <row r="41401" spans="1:3" ht="15.75">
      <c r="A41401" s="148"/>
      <c r="B41401" s="148"/>
      <c r="C41401" s="148"/>
    </row>
    <row r="41402" spans="1:3">
      <c r="A41402" s="149"/>
      <c r="B41402" s="149"/>
      <c r="C41402" s="149"/>
    </row>
    <row r="41473" spans="1:3" ht="15.75">
      <c r="A41473" s="148"/>
      <c r="B41473" s="148"/>
      <c r="C41473" s="148"/>
    </row>
    <row r="41474" spans="1:3">
      <c r="A41474" s="149"/>
      <c r="B41474" s="149"/>
      <c r="C41474" s="149"/>
    </row>
    <row r="41545" spans="1:3" ht="15.75">
      <c r="A41545" s="148"/>
      <c r="B41545" s="148"/>
      <c r="C41545" s="148"/>
    </row>
    <row r="41546" spans="1:3">
      <c r="A41546" s="149"/>
      <c r="B41546" s="149"/>
      <c r="C41546" s="149"/>
    </row>
    <row r="41617" spans="1:3" ht="15.75">
      <c r="A41617" s="148"/>
      <c r="B41617" s="148"/>
      <c r="C41617" s="148"/>
    </row>
    <row r="41618" spans="1:3">
      <c r="A41618" s="149"/>
      <c r="B41618" s="149"/>
      <c r="C41618" s="149"/>
    </row>
    <row r="41689" spans="1:3" ht="15.75">
      <c r="A41689" s="148"/>
      <c r="B41689" s="148"/>
      <c r="C41689" s="148"/>
    </row>
    <row r="41690" spans="1:3">
      <c r="A41690" s="149"/>
      <c r="B41690" s="149"/>
      <c r="C41690" s="149"/>
    </row>
    <row r="41761" spans="1:3" ht="15.75">
      <c r="A41761" s="148"/>
      <c r="B41761" s="148"/>
      <c r="C41761" s="148"/>
    </row>
    <row r="41762" spans="1:3">
      <c r="A41762" s="149"/>
      <c r="B41762" s="149"/>
      <c r="C41762" s="149"/>
    </row>
    <row r="41833" spans="1:3" ht="15.75">
      <c r="A41833" s="148"/>
      <c r="B41833" s="148"/>
      <c r="C41833" s="148"/>
    </row>
    <row r="41834" spans="1:3">
      <c r="A41834" s="149"/>
      <c r="B41834" s="149"/>
      <c r="C41834" s="149"/>
    </row>
    <row r="41905" spans="1:3" ht="15.75">
      <c r="A41905" s="148"/>
      <c r="B41905" s="148"/>
      <c r="C41905" s="148"/>
    </row>
    <row r="41906" spans="1:3">
      <c r="A41906" s="149"/>
      <c r="B41906" s="149"/>
      <c r="C41906" s="149"/>
    </row>
    <row r="41977" spans="1:3" ht="15.75">
      <c r="A41977" s="148"/>
      <c r="B41977" s="148"/>
      <c r="C41977" s="148"/>
    </row>
    <row r="41978" spans="1:3">
      <c r="A41978" s="149"/>
      <c r="B41978" s="149"/>
      <c r="C41978" s="149"/>
    </row>
    <row r="42049" spans="1:3" ht="15.75">
      <c r="A42049" s="148"/>
      <c r="B42049" s="148"/>
      <c r="C42049" s="148"/>
    </row>
    <row r="42050" spans="1:3">
      <c r="A42050" s="149"/>
      <c r="B42050" s="149"/>
      <c r="C42050" s="149"/>
    </row>
    <row r="42121" spans="1:3" ht="15.75">
      <c r="A42121" s="148"/>
      <c r="B42121" s="148"/>
      <c r="C42121" s="148"/>
    </row>
    <row r="42122" spans="1:3">
      <c r="A42122" s="149"/>
      <c r="B42122" s="149"/>
      <c r="C42122" s="149"/>
    </row>
    <row r="42193" spans="1:3" ht="15.75">
      <c r="A42193" s="148"/>
      <c r="B42193" s="148"/>
      <c r="C42193" s="148"/>
    </row>
    <row r="42194" spans="1:3">
      <c r="A42194" s="149"/>
      <c r="B42194" s="149"/>
      <c r="C42194" s="149"/>
    </row>
    <row r="42265" spans="1:3" ht="15.75">
      <c r="A42265" s="148"/>
      <c r="B42265" s="148"/>
      <c r="C42265" s="148"/>
    </row>
    <row r="42266" spans="1:3">
      <c r="A42266" s="149"/>
      <c r="B42266" s="149"/>
      <c r="C42266" s="149"/>
    </row>
    <row r="42337" spans="1:3" ht="15.75">
      <c r="A42337" s="148"/>
      <c r="B42337" s="148"/>
      <c r="C42337" s="148"/>
    </row>
    <row r="42338" spans="1:3">
      <c r="A42338" s="149"/>
      <c r="B42338" s="149"/>
      <c r="C42338" s="149"/>
    </row>
    <row r="42409" spans="1:3" ht="15.75">
      <c r="A42409" s="148"/>
      <c r="B42409" s="148"/>
      <c r="C42409" s="148"/>
    </row>
    <row r="42410" spans="1:3">
      <c r="A42410" s="149"/>
      <c r="B42410" s="149"/>
      <c r="C42410" s="149"/>
    </row>
    <row r="42481" spans="1:3" ht="15.75">
      <c r="A42481" s="148"/>
      <c r="B42481" s="148"/>
      <c r="C42481" s="148"/>
    </row>
    <row r="42482" spans="1:3">
      <c r="A42482" s="149"/>
      <c r="B42482" s="149"/>
      <c r="C42482" s="149"/>
    </row>
    <row r="42553" spans="1:3" ht="15.75">
      <c r="A42553" s="148"/>
      <c r="B42553" s="148"/>
      <c r="C42553" s="148"/>
    </row>
    <row r="42554" spans="1:3">
      <c r="A42554" s="149"/>
      <c r="B42554" s="149"/>
      <c r="C42554" s="149"/>
    </row>
    <row r="42625" spans="1:3" ht="15.75">
      <c r="A42625" s="148"/>
      <c r="B42625" s="148"/>
      <c r="C42625" s="148"/>
    </row>
    <row r="42626" spans="1:3">
      <c r="A42626" s="149"/>
      <c r="B42626" s="149"/>
      <c r="C42626" s="149"/>
    </row>
    <row r="42697" spans="1:3" ht="15.75">
      <c r="A42697" s="148"/>
      <c r="B42697" s="148"/>
      <c r="C42697" s="148"/>
    </row>
    <row r="42698" spans="1:3">
      <c r="A42698" s="149"/>
      <c r="B42698" s="149"/>
      <c r="C42698" s="149"/>
    </row>
    <row r="42769" spans="1:3" ht="15.75">
      <c r="A42769" s="148"/>
      <c r="B42769" s="148"/>
      <c r="C42769" s="148"/>
    </row>
    <row r="42770" spans="1:3">
      <c r="A42770" s="149"/>
      <c r="B42770" s="149"/>
      <c r="C42770" s="149"/>
    </row>
    <row r="42841" spans="1:3" ht="15.75">
      <c r="A42841" s="148"/>
      <c r="B42841" s="148"/>
      <c r="C42841" s="148"/>
    </row>
    <row r="42842" spans="1:3">
      <c r="A42842" s="149"/>
      <c r="B42842" s="149"/>
      <c r="C42842" s="149"/>
    </row>
    <row r="42913" spans="1:3" ht="15.75">
      <c r="A42913" s="148"/>
      <c r="B42913" s="148"/>
      <c r="C42913" s="148"/>
    </row>
    <row r="42914" spans="1:3">
      <c r="A42914" s="149"/>
      <c r="B42914" s="149"/>
      <c r="C42914" s="149"/>
    </row>
    <row r="42985" spans="1:3" ht="15.75">
      <c r="A42985" s="148"/>
      <c r="B42985" s="148"/>
      <c r="C42985" s="148"/>
    </row>
    <row r="42986" spans="1:3">
      <c r="A42986" s="149"/>
      <c r="B42986" s="149"/>
      <c r="C42986" s="149"/>
    </row>
    <row r="43057" spans="1:3" ht="15.75">
      <c r="A43057" s="148"/>
      <c r="B43057" s="148"/>
      <c r="C43057" s="148"/>
    </row>
    <row r="43058" spans="1:3">
      <c r="A43058" s="149"/>
      <c r="B43058" s="149"/>
      <c r="C43058" s="149"/>
    </row>
    <row r="43129" spans="1:3" ht="15.75">
      <c r="A43129" s="148"/>
      <c r="B43129" s="148"/>
      <c r="C43129" s="148"/>
    </row>
    <row r="43130" spans="1:3">
      <c r="A43130" s="149"/>
      <c r="B43130" s="149"/>
      <c r="C43130" s="149"/>
    </row>
    <row r="43201" spans="1:3" ht="15.75">
      <c r="A43201" s="148"/>
      <c r="B43201" s="148"/>
      <c r="C43201" s="148"/>
    </row>
    <row r="43202" spans="1:3">
      <c r="A43202" s="149"/>
      <c r="B43202" s="149"/>
      <c r="C43202" s="149"/>
    </row>
    <row r="43273" spans="1:3" ht="15.75">
      <c r="A43273" s="148"/>
      <c r="B43273" s="148"/>
      <c r="C43273" s="148"/>
    </row>
    <row r="43274" spans="1:3">
      <c r="A43274" s="149"/>
      <c r="B43274" s="149"/>
      <c r="C43274" s="149"/>
    </row>
    <row r="43345" spans="1:3" ht="15.75">
      <c r="A43345" s="148"/>
      <c r="B43345" s="148"/>
      <c r="C43345" s="148"/>
    </row>
    <row r="43346" spans="1:3">
      <c r="A43346" s="149"/>
      <c r="B43346" s="149"/>
      <c r="C43346" s="149"/>
    </row>
    <row r="43417" spans="1:3" ht="15.75">
      <c r="A43417" s="148"/>
      <c r="B43417" s="148"/>
      <c r="C43417" s="148"/>
    </row>
    <row r="43418" spans="1:3">
      <c r="A43418" s="149"/>
      <c r="B43418" s="149"/>
      <c r="C43418" s="149"/>
    </row>
    <row r="43489" spans="1:3" ht="15.75">
      <c r="A43489" s="148"/>
      <c r="B43489" s="148"/>
      <c r="C43489" s="148"/>
    </row>
    <row r="43490" spans="1:3">
      <c r="A43490" s="149"/>
      <c r="B43490" s="149"/>
      <c r="C43490" s="149"/>
    </row>
    <row r="43561" spans="1:3" ht="15.75">
      <c r="A43561" s="148"/>
      <c r="B43561" s="148"/>
      <c r="C43561" s="148"/>
    </row>
    <row r="43562" spans="1:3">
      <c r="A43562" s="149"/>
      <c r="B43562" s="149"/>
      <c r="C43562" s="149"/>
    </row>
    <row r="43633" spans="1:3" ht="15.75">
      <c r="A43633" s="148"/>
      <c r="B43633" s="148"/>
      <c r="C43633" s="148"/>
    </row>
    <row r="43634" spans="1:3">
      <c r="A43634" s="149"/>
      <c r="B43634" s="149"/>
      <c r="C43634" s="149"/>
    </row>
    <row r="43705" spans="1:3" ht="15.75">
      <c r="A43705" s="148"/>
      <c r="B43705" s="148"/>
      <c r="C43705" s="148"/>
    </row>
    <row r="43706" spans="1:3">
      <c r="A43706" s="149"/>
      <c r="B43706" s="149"/>
      <c r="C43706" s="149"/>
    </row>
    <row r="43777" spans="1:3" ht="15.75">
      <c r="A43777" s="148"/>
      <c r="B43777" s="148"/>
      <c r="C43777" s="148"/>
    </row>
    <row r="43778" spans="1:3">
      <c r="A43778" s="149"/>
      <c r="B43778" s="149"/>
      <c r="C43778" s="149"/>
    </row>
    <row r="43849" spans="1:3" ht="15.75">
      <c r="A43849" s="148"/>
      <c r="B43849" s="148"/>
      <c r="C43849" s="148"/>
    </row>
    <row r="43850" spans="1:3">
      <c r="A43850" s="149"/>
      <c r="B43850" s="149"/>
      <c r="C43850" s="149"/>
    </row>
    <row r="43921" spans="1:3" ht="15.75">
      <c r="A43921" s="148"/>
      <c r="B43921" s="148"/>
      <c r="C43921" s="148"/>
    </row>
    <row r="43922" spans="1:3">
      <c r="A43922" s="149"/>
      <c r="B43922" s="149"/>
      <c r="C43922" s="149"/>
    </row>
    <row r="43993" spans="1:3" ht="15.75">
      <c r="A43993" s="148"/>
      <c r="B43993" s="148"/>
      <c r="C43993" s="148"/>
    </row>
    <row r="43994" spans="1:3">
      <c r="A43994" s="149"/>
      <c r="B43994" s="149"/>
      <c r="C43994" s="149"/>
    </row>
    <row r="44065" spans="1:3" ht="15.75">
      <c r="A44065" s="148"/>
      <c r="B44065" s="148"/>
      <c r="C44065" s="148"/>
    </row>
    <row r="44066" spans="1:3">
      <c r="A44066" s="149"/>
      <c r="B44066" s="149"/>
      <c r="C44066" s="149"/>
    </row>
    <row r="44137" spans="1:3" ht="15.75">
      <c r="A44137" s="148"/>
      <c r="B44137" s="148"/>
      <c r="C44137" s="148"/>
    </row>
    <row r="44138" spans="1:3">
      <c r="A44138" s="149"/>
      <c r="B44138" s="149"/>
      <c r="C44138" s="149"/>
    </row>
    <row r="44209" spans="1:3" ht="15.75">
      <c r="A44209" s="148"/>
      <c r="B44209" s="148"/>
      <c r="C44209" s="148"/>
    </row>
    <row r="44210" spans="1:3">
      <c r="A44210" s="149"/>
      <c r="B44210" s="149"/>
      <c r="C44210" s="149"/>
    </row>
    <row r="44281" spans="1:3" ht="15.75">
      <c r="A44281" s="148"/>
      <c r="B44281" s="148"/>
      <c r="C44281" s="148"/>
    </row>
    <row r="44282" spans="1:3">
      <c r="A44282" s="149"/>
      <c r="B44282" s="149"/>
      <c r="C44282" s="149"/>
    </row>
    <row r="44353" spans="1:3" ht="15.75">
      <c r="A44353" s="148"/>
      <c r="B44353" s="148"/>
      <c r="C44353" s="148"/>
    </row>
    <row r="44354" spans="1:3">
      <c r="A44354" s="149"/>
      <c r="B44354" s="149"/>
      <c r="C44354" s="149"/>
    </row>
    <row r="44425" spans="1:3" ht="15.75">
      <c r="A44425" s="148"/>
      <c r="B44425" s="148"/>
      <c r="C44425" s="148"/>
    </row>
    <row r="44426" spans="1:3">
      <c r="A44426" s="149"/>
      <c r="B44426" s="149"/>
      <c r="C44426" s="149"/>
    </row>
    <row r="44497" spans="1:3" ht="15.75">
      <c r="A44497" s="148"/>
      <c r="B44497" s="148"/>
      <c r="C44497" s="148"/>
    </row>
    <row r="44498" spans="1:3">
      <c r="A44498" s="149"/>
      <c r="B44498" s="149"/>
      <c r="C44498" s="149"/>
    </row>
    <row r="44569" spans="1:3" ht="15.75">
      <c r="A44569" s="148"/>
      <c r="B44569" s="148"/>
      <c r="C44569" s="148"/>
    </row>
    <row r="44570" spans="1:3">
      <c r="A44570" s="149"/>
      <c r="B44570" s="149"/>
      <c r="C44570" s="149"/>
    </row>
    <row r="44641" spans="1:3" ht="15.75">
      <c r="A44641" s="148"/>
      <c r="B44641" s="148"/>
      <c r="C44641" s="148"/>
    </row>
    <row r="44642" spans="1:3">
      <c r="A44642" s="149"/>
      <c r="B44642" s="149"/>
      <c r="C44642" s="149"/>
    </row>
    <row r="44713" spans="1:3" ht="15.75">
      <c r="A44713" s="148"/>
      <c r="B44713" s="148"/>
      <c r="C44713" s="148"/>
    </row>
    <row r="44714" spans="1:3">
      <c r="A44714" s="149"/>
      <c r="B44714" s="149"/>
      <c r="C44714" s="149"/>
    </row>
    <row r="44785" spans="1:3" ht="15.75">
      <c r="A44785" s="148"/>
      <c r="B44785" s="148"/>
      <c r="C44785" s="148"/>
    </row>
    <row r="44786" spans="1:3">
      <c r="A44786" s="149"/>
      <c r="B44786" s="149"/>
      <c r="C44786" s="149"/>
    </row>
    <row r="44857" spans="1:3" ht="15.75">
      <c r="A44857" s="148"/>
      <c r="B44857" s="148"/>
      <c r="C44857" s="148"/>
    </row>
    <row r="44858" spans="1:3">
      <c r="A44858" s="149"/>
      <c r="B44858" s="149"/>
      <c r="C44858" s="149"/>
    </row>
    <row r="44929" spans="1:3" ht="15.75">
      <c r="A44929" s="148"/>
      <c r="B44929" s="148"/>
      <c r="C44929" s="148"/>
    </row>
    <row r="44930" spans="1:3">
      <c r="A44930" s="149"/>
      <c r="B44930" s="149"/>
      <c r="C44930" s="149"/>
    </row>
    <row r="45001" spans="1:3" ht="15.75">
      <c r="A45001" s="148"/>
      <c r="B45001" s="148"/>
      <c r="C45001" s="148"/>
    </row>
    <row r="45002" spans="1:3">
      <c r="A45002" s="149"/>
      <c r="B45002" s="149"/>
      <c r="C45002" s="149"/>
    </row>
    <row r="45073" spans="1:3" ht="15.75">
      <c r="A45073" s="148"/>
      <c r="B45073" s="148"/>
      <c r="C45073" s="148"/>
    </row>
    <row r="45074" spans="1:3">
      <c r="A45074" s="149"/>
      <c r="B45074" s="149"/>
      <c r="C45074" s="149"/>
    </row>
    <row r="45145" spans="1:3" ht="15.75">
      <c r="A45145" s="148"/>
      <c r="B45145" s="148"/>
      <c r="C45145" s="148"/>
    </row>
    <row r="45146" spans="1:3">
      <c r="A45146" s="149"/>
      <c r="B45146" s="149"/>
      <c r="C45146" s="149"/>
    </row>
    <row r="45217" spans="1:3" ht="15.75">
      <c r="A45217" s="148"/>
      <c r="B45217" s="148"/>
      <c r="C45217" s="148"/>
    </row>
    <row r="45218" spans="1:3">
      <c r="A45218" s="149"/>
      <c r="B45218" s="149"/>
      <c r="C45218" s="149"/>
    </row>
    <row r="45289" spans="1:3" ht="15.75">
      <c r="A45289" s="148"/>
      <c r="B45289" s="148"/>
      <c r="C45289" s="148"/>
    </row>
    <row r="45290" spans="1:3">
      <c r="A45290" s="149"/>
      <c r="B45290" s="149"/>
      <c r="C45290" s="149"/>
    </row>
    <row r="45361" spans="1:3" ht="15.75">
      <c r="A45361" s="148"/>
      <c r="B45361" s="148"/>
      <c r="C45361" s="148"/>
    </row>
    <row r="45362" spans="1:3">
      <c r="A45362" s="149"/>
      <c r="B45362" s="149"/>
      <c r="C45362" s="149"/>
    </row>
    <row r="45433" spans="1:3" ht="15.75">
      <c r="A45433" s="148"/>
      <c r="B45433" s="148"/>
      <c r="C45433" s="148"/>
    </row>
    <row r="45434" spans="1:3">
      <c r="A45434" s="149"/>
      <c r="B45434" s="149"/>
      <c r="C45434" s="149"/>
    </row>
    <row r="45505" spans="1:3" ht="15.75">
      <c r="A45505" s="148"/>
      <c r="B45505" s="148"/>
      <c r="C45505" s="148"/>
    </row>
    <row r="45506" spans="1:3">
      <c r="A45506" s="149"/>
      <c r="B45506" s="149"/>
      <c r="C45506" s="149"/>
    </row>
    <row r="45577" spans="1:3" ht="15.75">
      <c r="A45577" s="148"/>
      <c r="B45577" s="148"/>
      <c r="C45577" s="148"/>
    </row>
    <row r="45578" spans="1:3">
      <c r="A45578" s="149"/>
      <c r="B45578" s="149"/>
      <c r="C45578" s="149"/>
    </row>
    <row r="45649" spans="1:3" ht="15.75">
      <c r="A45649" s="148"/>
      <c r="B45649" s="148"/>
      <c r="C45649" s="148"/>
    </row>
    <row r="45650" spans="1:3">
      <c r="A45650" s="149"/>
      <c r="B45650" s="149"/>
      <c r="C45650" s="149"/>
    </row>
    <row r="45721" spans="1:3" ht="15.75">
      <c r="A45721" s="148"/>
      <c r="B45721" s="148"/>
      <c r="C45721" s="148"/>
    </row>
    <row r="45722" spans="1:3">
      <c r="A45722" s="149"/>
      <c r="B45722" s="149"/>
      <c r="C45722" s="149"/>
    </row>
    <row r="45793" spans="1:3" ht="15.75">
      <c r="A45793" s="148"/>
      <c r="B45793" s="148"/>
      <c r="C45793" s="148"/>
    </row>
    <row r="45794" spans="1:3">
      <c r="A45794" s="149"/>
      <c r="B45794" s="149"/>
      <c r="C45794" s="149"/>
    </row>
    <row r="45865" spans="1:3" ht="15.75">
      <c r="A45865" s="148"/>
      <c r="B45865" s="148"/>
      <c r="C45865" s="148"/>
    </row>
    <row r="45866" spans="1:3">
      <c r="A45866" s="149"/>
      <c r="B45866" s="149"/>
      <c r="C45866" s="149"/>
    </row>
    <row r="45937" spans="1:3" ht="15.75">
      <c r="A45937" s="148"/>
      <c r="B45937" s="148"/>
      <c r="C45937" s="148"/>
    </row>
    <row r="45938" spans="1:3">
      <c r="A45938" s="149"/>
      <c r="B45938" s="149"/>
      <c r="C45938" s="149"/>
    </row>
    <row r="46009" spans="1:3" ht="15.75">
      <c r="A46009" s="148"/>
      <c r="B46009" s="148"/>
      <c r="C46009" s="148"/>
    </row>
    <row r="46010" spans="1:3">
      <c r="A46010" s="149"/>
      <c r="B46010" s="149"/>
      <c r="C46010" s="149"/>
    </row>
    <row r="46081" spans="1:3" ht="15.75">
      <c r="A46081" s="148"/>
      <c r="B46081" s="148"/>
      <c r="C46081" s="148"/>
    </row>
    <row r="46082" spans="1:3">
      <c r="A46082" s="149"/>
      <c r="B46082" s="149"/>
      <c r="C46082" s="149"/>
    </row>
    <row r="46153" spans="1:3" ht="15.75">
      <c r="A46153" s="148"/>
      <c r="B46153" s="148"/>
      <c r="C46153" s="148"/>
    </row>
    <row r="46154" spans="1:3">
      <c r="A46154" s="149"/>
      <c r="B46154" s="149"/>
      <c r="C46154" s="149"/>
    </row>
    <row r="46225" spans="1:3" ht="15.75">
      <c r="A46225" s="148"/>
      <c r="B46225" s="148"/>
      <c r="C46225" s="148"/>
    </row>
    <row r="46226" spans="1:3">
      <c r="A46226" s="149"/>
      <c r="B46226" s="149"/>
      <c r="C46226" s="149"/>
    </row>
    <row r="46297" spans="1:3" ht="15.75">
      <c r="A46297" s="148"/>
      <c r="B46297" s="148"/>
      <c r="C46297" s="148"/>
    </row>
    <row r="46298" spans="1:3">
      <c r="A46298" s="149"/>
      <c r="B46298" s="149"/>
      <c r="C46298" s="149"/>
    </row>
    <row r="46369" spans="1:3" ht="15.75">
      <c r="A46369" s="148"/>
      <c r="B46369" s="148"/>
      <c r="C46369" s="148"/>
    </row>
    <row r="46370" spans="1:3">
      <c r="A46370" s="149"/>
      <c r="B46370" s="149"/>
      <c r="C46370" s="149"/>
    </row>
    <row r="46441" spans="1:3" ht="15.75">
      <c r="A46441" s="148"/>
      <c r="B46441" s="148"/>
      <c r="C46441" s="148"/>
    </row>
    <row r="46442" spans="1:3">
      <c r="A46442" s="149"/>
      <c r="B46442" s="149"/>
      <c r="C46442" s="149"/>
    </row>
    <row r="46513" spans="1:3" ht="15.75">
      <c r="A46513" s="148"/>
      <c r="B46513" s="148"/>
      <c r="C46513" s="148"/>
    </row>
    <row r="46514" spans="1:3">
      <c r="A46514" s="149"/>
      <c r="B46514" s="149"/>
      <c r="C46514" s="149"/>
    </row>
    <row r="46585" spans="1:3" ht="15.75">
      <c r="A46585" s="148"/>
      <c r="B46585" s="148"/>
      <c r="C46585" s="148"/>
    </row>
    <row r="46586" spans="1:3">
      <c r="A46586" s="149"/>
      <c r="B46586" s="149"/>
      <c r="C46586" s="149"/>
    </row>
    <row r="46657" spans="1:3" ht="15.75">
      <c r="A46657" s="148"/>
      <c r="B46657" s="148"/>
      <c r="C46657" s="148"/>
    </row>
    <row r="46658" spans="1:3">
      <c r="A46658" s="149"/>
      <c r="B46658" s="149"/>
      <c r="C46658" s="149"/>
    </row>
    <row r="46729" spans="1:3" ht="15.75">
      <c r="A46729" s="148"/>
      <c r="B46729" s="148"/>
      <c r="C46729" s="148"/>
    </row>
    <row r="46730" spans="1:3">
      <c r="A46730" s="149"/>
      <c r="B46730" s="149"/>
      <c r="C46730" s="149"/>
    </row>
    <row r="46801" spans="1:3" ht="15.75">
      <c r="A46801" s="148"/>
      <c r="B46801" s="148"/>
      <c r="C46801" s="148"/>
    </row>
    <row r="46802" spans="1:3">
      <c r="A46802" s="149"/>
      <c r="B46802" s="149"/>
      <c r="C46802" s="149"/>
    </row>
    <row r="46873" spans="1:3" ht="15.75">
      <c r="A46873" s="148"/>
      <c r="B46873" s="148"/>
      <c r="C46873" s="148"/>
    </row>
    <row r="46874" spans="1:3">
      <c r="A46874" s="149"/>
      <c r="B46874" s="149"/>
      <c r="C46874" s="149"/>
    </row>
    <row r="46945" spans="1:3" ht="15.75">
      <c r="A46945" s="148"/>
      <c r="B46945" s="148"/>
      <c r="C46945" s="148"/>
    </row>
    <row r="46946" spans="1:3">
      <c r="A46946" s="149"/>
      <c r="B46946" s="149"/>
      <c r="C46946" s="149"/>
    </row>
    <row r="47017" spans="1:3" ht="15.75">
      <c r="A47017" s="148"/>
      <c r="B47017" s="148"/>
      <c r="C47017" s="148"/>
    </row>
    <row r="47018" spans="1:3">
      <c r="A47018" s="149"/>
      <c r="B47018" s="149"/>
      <c r="C47018" s="149"/>
    </row>
    <row r="47089" spans="1:3" ht="15.75">
      <c r="A47089" s="148"/>
      <c r="B47089" s="148"/>
      <c r="C47089" s="148"/>
    </row>
    <row r="47090" spans="1:3">
      <c r="A47090" s="149"/>
      <c r="B47090" s="149"/>
      <c r="C47090" s="149"/>
    </row>
    <row r="47161" spans="1:3" ht="15.75">
      <c r="A47161" s="148"/>
      <c r="B47161" s="148"/>
      <c r="C47161" s="148"/>
    </row>
    <row r="47162" spans="1:3">
      <c r="A47162" s="149"/>
      <c r="B47162" s="149"/>
      <c r="C47162" s="149"/>
    </row>
    <row r="47233" spans="1:3" ht="15.75">
      <c r="A47233" s="148"/>
      <c r="B47233" s="148"/>
      <c r="C47233" s="148"/>
    </row>
    <row r="47234" spans="1:3">
      <c r="A47234" s="149"/>
      <c r="B47234" s="149"/>
      <c r="C47234" s="149"/>
    </row>
    <row r="47305" spans="1:3" ht="15.75">
      <c r="A47305" s="148"/>
      <c r="B47305" s="148"/>
      <c r="C47305" s="148"/>
    </row>
    <row r="47306" spans="1:3">
      <c r="A47306" s="149"/>
      <c r="B47306" s="149"/>
      <c r="C47306" s="149"/>
    </row>
    <row r="47377" spans="1:3" ht="15.75">
      <c r="A47377" s="148"/>
      <c r="B47377" s="148"/>
      <c r="C47377" s="148"/>
    </row>
    <row r="47378" spans="1:3">
      <c r="A47378" s="149"/>
      <c r="B47378" s="149"/>
      <c r="C47378" s="149"/>
    </row>
    <row r="47449" spans="1:3" ht="15.75">
      <c r="A47449" s="148"/>
      <c r="B47449" s="148"/>
      <c r="C47449" s="148"/>
    </row>
    <row r="47450" spans="1:3">
      <c r="A47450" s="149"/>
      <c r="B47450" s="149"/>
      <c r="C47450" s="149"/>
    </row>
    <row r="47521" spans="1:3" ht="15.75">
      <c r="A47521" s="148"/>
      <c r="B47521" s="148"/>
      <c r="C47521" s="148"/>
    </row>
    <row r="47522" spans="1:3">
      <c r="A47522" s="149"/>
      <c r="B47522" s="149"/>
      <c r="C47522" s="149"/>
    </row>
    <row r="47593" spans="1:3" ht="15.75">
      <c r="A47593" s="148"/>
      <c r="B47593" s="148"/>
      <c r="C47593" s="148"/>
    </row>
    <row r="47594" spans="1:3">
      <c r="A47594" s="149"/>
      <c r="B47594" s="149"/>
      <c r="C47594" s="149"/>
    </row>
    <row r="47665" spans="1:3" ht="15.75">
      <c r="A47665" s="148"/>
      <c r="B47665" s="148"/>
      <c r="C47665" s="148"/>
    </row>
    <row r="47666" spans="1:3">
      <c r="A47666" s="149"/>
      <c r="B47666" s="149"/>
      <c r="C47666" s="149"/>
    </row>
    <row r="47737" spans="1:3" ht="15.75">
      <c r="A47737" s="148"/>
      <c r="B47737" s="148"/>
      <c r="C47737" s="148"/>
    </row>
    <row r="47738" spans="1:3">
      <c r="A47738" s="149"/>
      <c r="B47738" s="149"/>
      <c r="C47738" s="149"/>
    </row>
    <row r="47809" spans="1:3" ht="15.75">
      <c r="A47809" s="148"/>
      <c r="B47809" s="148"/>
      <c r="C47809" s="148"/>
    </row>
    <row r="47810" spans="1:3">
      <c r="A47810" s="149"/>
      <c r="B47810" s="149"/>
      <c r="C47810" s="149"/>
    </row>
    <row r="47881" spans="1:3" ht="15.75">
      <c r="A47881" s="148"/>
      <c r="B47881" s="148"/>
      <c r="C47881" s="148"/>
    </row>
    <row r="47882" spans="1:3">
      <c r="A47882" s="149"/>
      <c r="B47882" s="149"/>
      <c r="C47882" s="149"/>
    </row>
    <row r="47953" spans="1:3" ht="15.75">
      <c r="A47953" s="148"/>
      <c r="B47953" s="148"/>
      <c r="C47953" s="148"/>
    </row>
    <row r="47954" spans="1:3">
      <c r="A47954" s="149"/>
      <c r="B47954" s="149"/>
      <c r="C47954" s="149"/>
    </row>
    <row r="48025" spans="1:3" ht="15.75">
      <c r="A48025" s="148"/>
      <c r="B48025" s="148"/>
      <c r="C48025" s="148"/>
    </row>
    <row r="48026" spans="1:3">
      <c r="A48026" s="149"/>
      <c r="B48026" s="149"/>
      <c r="C48026" s="149"/>
    </row>
    <row r="48097" spans="1:3" ht="15.75">
      <c r="A48097" s="148"/>
      <c r="B48097" s="148"/>
      <c r="C48097" s="148"/>
    </row>
    <row r="48098" spans="1:3">
      <c r="A48098" s="149"/>
      <c r="B48098" s="149"/>
      <c r="C48098" s="149"/>
    </row>
    <row r="48169" spans="1:3" ht="15.75">
      <c r="A48169" s="148"/>
      <c r="B48169" s="148"/>
      <c r="C48169" s="148"/>
    </row>
    <row r="48170" spans="1:3">
      <c r="A48170" s="149"/>
      <c r="B48170" s="149"/>
      <c r="C48170" s="149"/>
    </row>
    <row r="48241" spans="1:3" ht="15.75">
      <c r="A48241" s="148"/>
      <c r="B48241" s="148"/>
      <c r="C48241" s="148"/>
    </row>
    <row r="48242" spans="1:3">
      <c r="A48242" s="149"/>
      <c r="B48242" s="149"/>
      <c r="C48242" s="149"/>
    </row>
    <row r="48313" spans="1:3" ht="15.75">
      <c r="A48313" s="148"/>
      <c r="B48313" s="148"/>
      <c r="C48313" s="148"/>
    </row>
    <row r="48314" spans="1:3">
      <c r="A48314" s="149"/>
      <c r="B48314" s="149"/>
      <c r="C48314" s="149"/>
    </row>
    <row r="48385" spans="1:3" ht="15.75">
      <c r="A48385" s="148"/>
      <c r="B48385" s="148"/>
      <c r="C48385" s="148"/>
    </row>
    <row r="48386" spans="1:3">
      <c r="A48386" s="149"/>
      <c r="B48386" s="149"/>
      <c r="C48386" s="149"/>
    </row>
    <row r="48457" spans="1:3" ht="15.75">
      <c r="A48457" s="148"/>
      <c r="B48457" s="148"/>
      <c r="C48457" s="148"/>
    </row>
    <row r="48458" spans="1:3">
      <c r="A48458" s="149"/>
      <c r="B48458" s="149"/>
      <c r="C48458" s="149"/>
    </row>
    <row r="48529" spans="1:3" ht="15.75">
      <c r="A48529" s="148"/>
      <c r="B48529" s="148"/>
      <c r="C48529" s="148"/>
    </row>
    <row r="48530" spans="1:3">
      <c r="A48530" s="149"/>
      <c r="B48530" s="149"/>
      <c r="C48530" s="149"/>
    </row>
    <row r="48601" spans="1:3" ht="15.75">
      <c r="A48601" s="148"/>
      <c r="B48601" s="148"/>
      <c r="C48601" s="148"/>
    </row>
    <row r="48602" spans="1:3">
      <c r="A48602" s="149"/>
      <c r="B48602" s="149"/>
      <c r="C48602" s="149"/>
    </row>
    <row r="48673" spans="1:3" ht="15.75">
      <c r="A48673" s="148"/>
      <c r="B48673" s="148"/>
      <c r="C48673" s="148"/>
    </row>
    <row r="48674" spans="1:3">
      <c r="A48674" s="149"/>
      <c r="B48674" s="149"/>
      <c r="C48674" s="149"/>
    </row>
    <row r="48745" spans="1:3" ht="15.75">
      <c r="A48745" s="148"/>
      <c r="B48745" s="148"/>
      <c r="C48745" s="148"/>
    </row>
    <row r="48746" spans="1:3">
      <c r="A48746" s="149"/>
      <c r="B48746" s="149"/>
      <c r="C48746" s="149"/>
    </row>
    <row r="48817" spans="1:3" ht="15.75">
      <c r="A48817" s="148"/>
      <c r="B48817" s="148"/>
      <c r="C48817" s="148"/>
    </row>
    <row r="48818" spans="1:3">
      <c r="A48818" s="149"/>
      <c r="B48818" s="149"/>
      <c r="C48818" s="149"/>
    </row>
    <row r="48889" spans="1:3" ht="15.75">
      <c r="A48889" s="148"/>
      <c r="B48889" s="148"/>
      <c r="C48889" s="148"/>
    </row>
    <row r="48890" spans="1:3">
      <c r="A48890" s="149"/>
      <c r="B48890" s="149"/>
      <c r="C48890" s="149"/>
    </row>
    <row r="48961" spans="1:3" ht="15.75">
      <c r="A48961" s="148"/>
      <c r="B48961" s="148"/>
      <c r="C48961" s="148"/>
    </row>
    <row r="48962" spans="1:3">
      <c r="A48962" s="149"/>
      <c r="B48962" s="149"/>
      <c r="C48962" s="149"/>
    </row>
    <row r="49033" spans="1:3" ht="15.75">
      <c r="A49033" s="148"/>
      <c r="B49033" s="148"/>
      <c r="C49033" s="148"/>
    </row>
    <row r="49034" spans="1:3">
      <c r="A49034" s="149"/>
      <c r="B49034" s="149"/>
      <c r="C49034" s="149"/>
    </row>
    <row r="49105" spans="1:3" ht="15.75">
      <c r="A49105" s="148"/>
      <c r="B49105" s="148"/>
      <c r="C49105" s="148"/>
    </row>
    <row r="49106" spans="1:3">
      <c r="A49106" s="149"/>
      <c r="B49106" s="149"/>
      <c r="C49106" s="149"/>
    </row>
    <row r="49177" spans="1:3" ht="15.75">
      <c r="A49177" s="148"/>
      <c r="B49177" s="148"/>
      <c r="C49177" s="148"/>
    </row>
    <row r="49178" spans="1:3">
      <c r="A49178" s="149"/>
      <c r="B49178" s="149"/>
      <c r="C49178" s="149"/>
    </row>
    <row r="49249" spans="1:3" ht="15.75">
      <c r="A49249" s="148"/>
      <c r="B49249" s="148"/>
      <c r="C49249" s="148"/>
    </row>
    <row r="49250" spans="1:3">
      <c r="A49250" s="149"/>
      <c r="B49250" s="149"/>
      <c r="C49250" s="149"/>
    </row>
    <row r="49321" spans="1:3" ht="15.75">
      <c r="A49321" s="148"/>
      <c r="B49321" s="148"/>
      <c r="C49321" s="148"/>
    </row>
    <row r="49322" spans="1:3">
      <c r="A49322" s="149"/>
      <c r="B49322" s="149"/>
      <c r="C49322" s="149"/>
    </row>
    <row r="49393" spans="1:3" ht="15.75">
      <c r="A49393" s="148"/>
      <c r="B49393" s="148"/>
      <c r="C49393" s="148"/>
    </row>
    <row r="49394" spans="1:3">
      <c r="A49394" s="149"/>
      <c r="B49394" s="149"/>
      <c r="C49394" s="149"/>
    </row>
    <row r="49465" spans="1:3" ht="15.75">
      <c r="A49465" s="148"/>
      <c r="B49465" s="148"/>
      <c r="C49465" s="148"/>
    </row>
    <row r="49466" spans="1:3">
      <c r="A49466" s="149"/>
      <c r="B49466" s="149"/>
      <c r="C49466" s="149"/>
    </row>
    <row r="49537" spans="1:3" ht="15.75">
      <c r="A49537" s="148"/>
      <c r="B49537" s="148"/>
      <c r="C49537" s="148"/>
    </row>
    <row r="49538" spans="1:3">
      <c r="A49538" s="149"/>
      <c r="B49538" s="149"/>
      <c r="C49538" s="149"/>
    </row>
    <row r="49609" spans="1:3" ht="15.75">
      <c r="A49609" s="148"/>
      <c r="B49609" s="148"/>
      <c r="C49609" s="148"/>
    </row>
    <row r="49610" spans="1:3">
      <c r="A49610" s="149"/>
      <c r="B49610" s="149"/>
      <c r="C49610" s="149"/>
    </row>
    <row r="49681" spans="1:3" ht="15.75">
      <c r="A49681" s="148"/>
      <c r="B49681" s="148"/>
      <c r="C49681" s="148"/>
    </row>
    <row r="49682" spans="1:3">
      <c r="A49682" s="149"/>
      <c r="B49682" s="149"/>
      <c r="C49682" s="149"/>
    </row>
    <row r="49753" spans="1:3" ht="15.75">
      <c r="A49753" s="148"/>
      <c r="B49753" s="148"/>
      <c r="C49753" s="148"/>
    </row>
    <row r="49754" spans="1:3">
      <c r="A49754" s="149"/>
      <c r="B49754" s="149"/>
      <c r="C49754" s="149"/>
    </row>
    <row r="49825" spans="1:3" ht="15.75">
      <c r="A49825" s="148"/>
      <c r="B49825" s="148"/>
      <c r="C49825" s="148"/>
    </row>
    <row r="49826" spans="1:3">
      <c r="A49826" s="149"/>
      <c r="B49826" s="149"/>
      <c r="C49826" s="149"/>
    </row>
    <row r="49897" spans="1:3" ht="15.75">
      <c r="A49897" s="148"/>
      <c r="B49897" s="148"/>
      <c r="C49897" s="148"/>
    </row>
    <row r="49898" spans="1:3">
      <c r="A49898" s="149"/>
      <c r="B49898" s="149"/>
      <c r="C49898" s="149"/>
    </row>
    <row r="49969" spans="1:3" ht="15.75">
      <c r="A49969" s="148"/>
      <c r="B49969" s="148"/>
      <c r="C49969" s="148"/>
    </row>
    <row r="49970" spans="1:3">
      <c r="A49970" s="149"/>
      <c r="B49970" s="149"/>
      <c r="C49970" s="149"/>
    </row>
    <row r="50041" spans="1:3" ht="15.75">
      <c r="A50041" s="148"/>
      <c r="B50041" s="148"/>
      <c r="C50041" s="148"/>
    </row>
    <row r="50042" spans="1:3">
      <c r="A50042" s="149"/>
      <c r="B50042" s="149"/>
      <c r="C50042" s="149"/>
    </row>
    <row r="50113" spans="1:3" ht="15.75">
      <c r="A50113" s="148"/>
      <c r="B50113" s="148"/>
      <c r="C50113" s="148"/>
    </row>
    <row r="50114" spans="1:3">
      <c r="A50114" s="149"/>
      <c r="B50114" s="149"/>
      <c r="C50114" s="149"/>
    </row>
    <row r="50185" spans="1:3" ht="15.75">
      <c r="A50185" s="148"/>
      <c r="B50185" s="148"/>
      <c r="C50185" s="148"/>
    </row>
    <row r="50186" spans="1:3">
      <c r="A50186" s="149"/>
      <c r="B50186" s="149"/>
      <c r="C50186" s="149"/>
    </row>
    <row r="50257" spans="1:3" ht="15.75">
      <c r="A50257" s="148"/>
      <c r="B50257" s="148"/>
      <c r="C50257" s="148"/>
    </row>
    <row r="50258" spans="1:3">
      <c r="A50258" s="149"/>
      <c r="B50258" s="149"/>
      <c r="C50258" s="149"/>
    </row>
    <row r="50329" spans="1:3" ht="15.75">
      <c r="A50329" s="148"/>
      <c r="B50329" s="148"/>
      <c r="C50329" s="148"/>
    </row>
    <row r="50330" spans="1:3">
      <c r="A50330" s="149"/>
      <c r="B50330" s="149"/>
      <c r="C50330" s="149"/>
    </row>
    <row r="50401" spans="1:3" ht="15.75">
      <c r="A50401" s="148"/>
      <c r="B50401" s="148"/>
      <c r="C50401" s="148"/>
    </row>
    <row r="50402" spans="1:3">
      <c r="A50402" s="149"/>
      <c r="B50402" s="149"/>
      <c r="C50402" s="149"/>
    </row>
    <row r="50473" spans="1:3" ht="15.75">
      <c r="A50473" s="148"/>
      <c r="B50473" s="148"/>
      <c r="C50473" s="148"/>
    </row>
    <row r="50474" spans="1:3">
      <c r="A50474" s="149"/>
      <c r="B50474" s="149"/>
      <c r="C50474" s="149"/>
    </row>
    <row r="50545" spans="1:3" ht="15.75">
      <c r="A50545" s="148"/>
      <c r="B50545" s="148"/>
      <c r="C50545" s="148"/>
    </row>
    <row r="50546" spans="1:3">
      <c r="A50546" s="149"/>
      <c r="B50546" s="149"/>
      <c r="C50546" s="149"/>
    </row>
    <row r="50617" spans="1:3" ht="15.75">
      <c r="A50617" s="148"/>
      <c r="B50617" s="148"/>
      <c r="C50617" s="148"/>
    </row>
    <row r="50618" spans="1:3">
      <c r="A50618" s="149"/>
      <c r="B50618" s="149"/>
      <c r="C50618" s="149"/>
    </row>
    <row r="50689" spans="1:3" ht="15.75">
      <c r="A50689" s="148"/>
      <c r="B50689" s="148"/>
      <c r="C50689" s="148"/>
    </row>
    <row r="50690" spans="1:3">
      <c r="A50690" s="149"/>
      <c r="B50690" s="149"/>
      <c r="C50690" s="149"/>
    </row>
    <row r="50761" spans="1:3" ht="15.75">
      <c r="A50761" s="148"/>
      <c r="B50761" s="148"/>
      <c r="C50761" s="148"/>
    </row>
    <row r="50762" spans="1:3">
      <c r="A50762" s="149"/>
      <c r="B50762" s="149"/>
      <c r="C50762" s="149"/>
    </row>
    <row r="50833" spans="1:3" ht="15.75">
      <c r="A50833" s="148"/>
      <c r="B50833" s="148"/>
      <c r="C50833" s="148"/>
    </row>
    <row r="50834" spans="1:3">
      <c r="A50834" s="149"/>
      <c r="B50834" s="149"/>
      <c r="C50834" s="149"/>
    </row>
    <row r="50905" spans="1:3" ht="15.75">
      <c r="A50905" s="148"/>
      <c r="B50905" s="148"/>
      <c r="C50905" s="148"/>
    </row>
    <row r="50906" spans="1:3">
      <c r="A50906" s="149"/>
      <c r="B50906" s="149"/>
      <c r="C50906" s="149"/>
    </row>
    <row r="50977" spans="1:3" ht="15.75">
      <c r="A50977" s="148"/>
      <c r="B50977" s="148"/>
      <c r="C50977" s="148"/>
    </row>
    <row r="50978" spans="1:3">
      <c r="A50978" s="149"/>
      <c r="B50978" s="149"/>
      <c r="C50978" s="149"/>
    </row>
    <row r="51049" spans="1:3" ht="15.75">
      <c r="A51049" s="148"/>
      <c r="B51049" s="148"/>
      <c r="C51049" s="148"/>
    </row>
    <row r="51050" spans="1:3">
      <c r="A51050" s="149"/>
      <c r="B51050" s="149"/>
      <c r="C51050" s="149"/>
    </row>
    <row r="51121" spans="1:3" ht="15.75">
      <c r="A51121" s="148"/>
      <c r="B51121" s="148"/>
      <c r="C51121" s="148"/>
    </row>
    <row r="51122" spans="1:3">
      <c r="A51122" s="149"/>
      <c r="B51122" s="149"/>
      <c r="C51122" s="149"/>
    </row>
    <row r="51193" spans="1:3" ht="15.75">
      <c r="A51193" s="148"/>
      <c r="B51193" s="148"/>
      <c r="C51193" s="148"/>
    </row>
    <row r="51194" spans="1:3">
      <c r="A51194" s="149"/>
      <c r="B51194" s="149"/>
      <c r="C51194" s="149"/>
    </row>
    <row r="51265" spans="1:3" ht="15.75">
      <c r="A51265" s="148"/>
      <c r="B51265" s="148"/>
      <c r="C51265" s="148"/>
    </row>
    <row r="51266" spans="1:3">
      <c r="A51266" s="149"/>
      <c r="B51266" s="149"/>
      <c r="C51266" s="149"/>
    </row>
    <row r="51337" spans="1:3" ht="15.75">
      <c r="A51337" s="148"/>
      <c r="B51337" s="148"/>
      <c r="C51337" s="148"/>
    </row>
    <row r="51338" spans="1:3">
      <c r="A51338" s="149"/>
      <c r="B51338" s="149"/>
      <c r="C51338" s="149"/>
    </row>
    <row r="51409" spans="1:3" ht="15.75">
      <c r="A51409" s="148"/>
      <c r="B51409" s="148"/>
      <c r="C51409" s="148"/>
    </row>
    <row r="51410" spans="1:3">
      <c r="A51410" s="149"/>
      <c r="B51410" s="149"/>
      <c r="C51410" s="149"/>
    </row>
    <row r="51481" spans="1:3" ht="15.75">
      <c r="A51481" s="148"/>
      <c r="B51481" s="148"/>
      <c r="C51481" s="148"/>
    </row>
    <row r="51482" spans="1:3">
      <c r="A51482" s="149"/>
      <c r="B51482" s="149"/>
      <c r="C51482" s="149"/>
    </row>
    <row r="51553" spans="1:3" ht="15.75">
      <c r="A51553" s="148"/>
      <c r="B51553" s="148"/>
      <c r="C51553" s="148"/>
    </row>
    <row r="51554" spans="1:3">
      <c r="A51554" s="149"/>
      <c r="B51554" s="149"/>
      <c r="C51554" s="149"/>
    </row>
    <row r="51625" spans="1:3" ht="15.75">
      <c r="A51625" s="148"/>
      <c r="B51625" s="148"/>
      <c r="C51625" s="148"/>
    </row>
    <row r="51626" spans="1:3">
      <c r="A51626" s="149"/>
      <c r="B51626" s="149"/>
      <c r="C51626" s="149"/>
    </row>
    <row r="51697" spans="1:3" ht="15.75">
      <c r="A51697" s="148"/>
      <c r="B51697" s="148"/>
      <c r="C51697" s="148"/>
    </row>
    <row r="51698" spans="1:3">
      <c r="A51698" s="149"/>
      <c r="B51698" s="149"/>
      <c r="C51698" s="149"/>
    </row>
    <row r="51769" spans="1:3" ht="15.75">
      <c r="A51769" s="148"/>
      <c r="B51769" s="148"/>
      <c r="C51769" s="148"/>
    </row>
    <row r="51770" spans="1:3">
      <c r="A51770" s="149"/>
      <c r="B51770" s="149"/>
      <c r="C51770" s="149"/>
    </row>
    <row r="51841" spans="1:3" ht="15.75">
      <c r="A51841" s="148"/>
      <c r="B51841" s="148"/>
      <c r="C51841" s="148"/>
    </row>
    <row r="51842" spans="1:3">
      <c r="A51842" s="149"/>
      <c r="B51842" s="149"/>
      <c r="C51842" s="149"/>
    </row>
    <row r="51913" spans="1:3" ht="15.75">
      <c r="A51913" s="148"/>
      <c r="B51913" s="148"/>
      <c r="C51913" s="148"/>
    </row>
    <row r="51914" spans="1:3">
      <c r="A51914" s="149"/>
      <c r="B51914" s="149"/>
      <c r="C51914" s="149"/>
    </row>
    <row r="51985" spans="1:3" ht="15.75">
      <c r="A51985" s="148"/>
      <c r="B51985" s="148"/>
      <c r="C51985" s="148"/>
    </row>
    <row r="51986" spans="1:3">
      <c r="A51986" s="149"/>
      <c r="B51986" s="149"/>
      <c r="C51986" s="149"/>
    </row>
    <row r="52057" spans="1:3" ht="15.75">
      <c r="A52057" s="148"/>
      <c r="B52057" s="148"/>
      <c r="C52057" s="148"/>
    </row>
    <row r="52058" spans="1:3">
      <c r="A52058" s="149"/>
      <c r="B52058" s="149"/>
      <c r="C52058" s="149"/>
    </row>
    <row r="52129" spans="1:3" ht="15.75">
      <c r="A52129" s="148"/>
      <c r="B52129" s="148"/>
      <c r="C52129" s="148"/>
    </row>
    <row r="52130" spans="1:3">
      <c r="A52130" s="149"/>
      <c r="B52130" s="149"/>
      <c r="C52130" s="149"/>
    </row>
    <row r="52201" spans="1:3" ht="15.75">
      <c r="A52201" s="148"/>
      <c r="B52201" s="148"/>
      <c r="C52201" s="148"/>
    </row>
    <row r="52202" spans="1:3">
      <c r="A52202" s="149"/>
      <c r="B52202" s="149"/>
      <c r="C52202" s="149"/>
    </row>
    <row r="52273" spans="1:3" ht="15.75">
      <c r="A52273" s="148"/>
      <c r="B52273" s="148"/>
      <c r="C52273" s="148"/>
    </row>
    <row r="52274" spans="1:3">
      <c r="A52274" s="149"/>
      <c r="B52274" s="149"/>
      <c r="C52274" s="149"/>
    </row>
    <row r="52345" spans="1:3" ht="15.75">
      <c r="A52345" s="148"/>
      <c r="B52345" s="148"/>
      <c r="C52345" s="148"/>
    </row>
    <row r="52346" spans="1:3">
      <c r="A52346" s="149"/>
      <c r="B52346" s="149"/>
      <c r="C52346" s="149"/>
    </row>
    <row r="52417" spans="1:3" ht="15.75">
      <c r="A52417" s="148"/>
      <c r="B52417" s="148"/>
      <c r="C52417" s="148"/>
    </row>
    <row r="52418" spans="1:3">
      <c r="A52418" s="149"/>
      <c r="B52418" s="149"/>
      <c r="C52418" s="149"/>
    </row>
    <row r="52489" spans="1:3" ht="15.75">
      <c r="A52489" s="148"/>
      <c r="B52489" s="148"/>
      <c r="C52489" s="148"/>
    </row>
    <row r="52490" spans="1:3">
      <c r="A52490" s="149"/>
      <c r="B52490" s="149"/>
      <c r="C52490" s="149"/>
    </row>
    <row r="52561" spans="1:3" ht="15.75">
      <c r="A52561" s="148"/>
      <c r="B52561" s="148"/>
      <c r="C52561" s="148"/>
    </row>
    <row r="52562" spans="1:3">
      <c r="A52562" s="149"/>
      <c r="B52562" s="149"/>
      <c r="C52562" s="149"/>
    </row>
    <row r="52633" spans="1:3" ht="15.75">
      <c r="A52633" s="148"/>
      <c r="B52633" s="148"/>
      <c r="C52633" s="148"/>
    </row>
    <row r="52634" spans="1:3">
      <c r="A52634" s="149"/>
      <c r="B52634" s="149"/>
      <c r="C52634" s="149"/>
    </row>
    <row r="52705" spans="1:3" ht="15.75">
      <c r="A52705" s="148"/>
      <c r="B52705" s="148"/>
      <c r="C52705" s="148"/>
    </row>
    <row r="52706" spans="1:3">
      <c r="A52706" s="149"/>
      <c r="B52706" s="149"/>
      <c r="C52706" s="149"/>
    </row>
    <row r="52777" spans="1:3" ht="15.75">
      <c r="A52777" s="148"/>
      <c r="B52777" s="148"/>
      <c r="C52777" s="148"/>
    </row>
    <row r="52778" spans="1:3">
      <c r="A52778" s="149"/>
      <c r="B52778" s="149"/>
      <c r="C52778" s="149"/>
    </row>
    <row r="52849" spans="1:3" ht="15.75">
      <c r="A52849" s="148"/>
      <c r="B52849" s="148"/>
      <c r="C52849" s="148"/>
    </row>
    <row r="52850" spans="1:3">
      <c r="A52850" s="149"/>
      <c r="B52850" s="149"/>
      <c r="C52850" s="149"/>
    </row>
    <row r="52921" spans="1:3" ht="15.75">
      <c r="A52921" s="148"/>
      <c r="B52921" s="148"/>
      <c r="C52921" s="148"/>
    </row>
    <row r="52922" spans="1:3">
      <c r="A52922" s="149"/>
      <c r="B52922" s="149"/>
      <c r="C52922" s="149"/>
    </row>
    <row r="52993" spans="1:3" ht="15.75">
      <c r="A52993" s="148"/>
      <c r="B52993" s="148"/>
      <c r="C52993" s="148"/>
    </row>
    <row r="52994" spans="1:3">
      <c r="A52994" s="149"/>
      <c r="B52994" s="149"/>
      <c r="C52994" s="149"/>
    </row>
    <row r="53065" spans="1:3" ht="15.75">
      <c r="A53065" s="148"/>
      <c r="B53065" s="148"/>
      <c r="C53065" s="148"/>
    </row>
    <row r="53066" spans="1:3">
      <c r="A53066" s="149"/>
      <c r="B53066" s="149"/>
      <c r="C53066" s="149"/>
    </row>
    <row r="53137" spans="1:3" ht="15.75">
      <c r="A53137" s="148"/>
      <c r="B53137" s="148"/>
      <c r="C53137" s="148"/>
    </row>
    <row r="53138" spans="1:3">
      <c r="A53138" s="149"/>
      <c r="B53138" s="149"/>
      <c r="C53138" s="149"/>
    </row>
    <row r="53209" spans="1:3" ht="15.75">
      <c r="A53209" s="148"/>
      <c r="B53209" s="148"/>
      <c r="C53209" s="148"/>
    </row>
    <row r="53210" spans="1:3">
      <c r="A53210" s="149"/>
      <c r="B53210" s="149"/>
      <c r="C53210" s="149"/>
    </row>
    <row r="53281" spans="1:3" ht="15.75">
      <c r="A53281" s="148"/>
      <c r="B53281" s="148"/>
      <c r="C53281" s="148"/>
    </row>
    <row r="53282" spans="1:3">
      <c r="A53282" s="149"/>
      <c r="B53282" s="149"/>
      <c r="C53282" s="149"/>
    </row>
    <row r="53353" spans="1:3" ht="15.75">
      <c r="A53353" s="148"/>
      <c r="B53353" s="148"/>
      <c r="C53353" s="148"/>
    </row>
    <row r="53354" spans="1:3">
      <c r="A53354" s="149"/>
      <c r="B53354" s="149"/>
      <c r="C53354" s="149"/>
    </row>
    <row r="53425" spans="1:3" ht="15.75">
      <c r="A53425" s="148"/>
      <c r="B53425" s="148"/>
      <c r="C53425" s="148"/>
    </row>
    <row r="53426" spans="1:3">
      <c r="A53426" s="149"/>
      <c r="B53426" s="149"/>
      <c r="C53426" s="149"/>
    </row>
    <row r="53497" spans="1:3" ht="15.75">
      <c r="A53497" s="148"/>
      <c r="B53497" s="148"/>
      <c r="C53497" s="148"/>
    </row>
    <row r="53498" spans="1:3">
      <c r="A53498" s="149"/>
      <c r="B53498" s="149"/>
      <c r="C53498" s="149"/>
    </row>
    <row r="53569" spans="1:3" ht="15.75">
      <c r="A53569" s="148"/>
      <c r="B53569" s="148"/>
      <c r="C53569" s="148"/>
    </row>
    <row r="53570" spans="1:3">
      <c r="A53570" s="149"/>
      <c r="B53570" s="149"/>
      <c r="C53570" s="149"/>
    </row>
    <row r="53641" spans="1:3" ht="15.75">
      <c r="A53641" s="148"/>
      <c r="B53641" s="148"/>
      <c r="C53641" s="148"/>
    </row>
    <row r="53642" spans="1:3">
      <c r="A53642" s="149"/>
      <c r="B53642" s="149"/>
      <c r="C53642" s="149"/>
    </row>
    <row r="53713" spans="1:3" ht="15.75">
      <c r="A53713" s="148"/>
      <c r="B53713" s="148"/>
      <c r="C53713" s="148"/>
    </row>
    <row r="53714" spans="1:3">
      <c r="A53714" s="149"/>
      <c r="B53714" s="149"/>
      <c r="C53714" s="149"/>
    </row>
    <row r="53785" spans="1:3" ht="15.75">
      <c r="A53785" s="148"/>
      <c r="B53785" s="148"/>
      <c r="C53785" s="148"/>
    </row>
    <row r="53786" spans="1:3">
      <c r="A53786" s="149"/>
      <c r="B53786" s="149"/>
      <c r="C53786" s="149"/>
    </row>
    <row r="53857" spans="1:3" ht="15.75">
      <c r="A53857" s="148"/>
      <c r="B53857" s="148"/>
      <c r="C53857" s="148"/>
    </row>
    <row r="53858" spans="1:3">
      <c r="A53858" s="149"/>
      <c r="B53858" s="149"/>
      <c r="C53858" s="149"/>
    </row>
    <row r="53929" spans="1:3" ht="15.75">
      <c r="A53929" s="148"/>
      <c r="B53929" s="148"/>
      <c r="C53929" s="148"/>
    </row>
    <row r="53930" spans="1:3">
      <c r="A53930" s="149"/>
      <c r="B53930" s="149"/>
      <c r="C53930" s="149"/>
    </row>
    <row r="54001" spans="1:3" ht="15.75">
      <c r="A54001" s="148"/>
      <c r="B54001" s="148"/>
      <c r="C54001" s="148"/>
    </row>
    <row r="54002" spans="1:3">
      <c r="A54002" s="149"/>
      <c r="B54002" s="149"/>
      <c r="C54002" s="149"/>
    </row>
    <row r="54073" spans="1:3" ht="15.75">
      <c r="A54073" s="148"/>
      <c r="B54073" s="148"/>
      <c r="C54073" s="148"/>
    </row>
    <row r="54074" spans="1:3">
      <c r="A54074" s="149"/>
      <c r="B54074" s="149"/>
      <c r="C54074" s="149"/>
    </row>
    <row r="54145" spans="1:3" ht="15.75">
      <c r="A54145" s="148"/>
      <c r="B54145" s="148"/>
      <c r="C54145" s="148"/>
    </row>
    <row r="54146" spans="1:3">
      <c r="A54146" s="149"/>
      <c r="B54146" s="149"/>
      <c r="C54146" s="149"/>
    </row>
    <row r="54217" spans="1:3" ht="15.75">
      <c r="A54217" s="148"/>
      <c r="B54217" s="148"/>
      <c r="C54217" s="148"/>
    </row>
    <row r="54218" spans="1:3">
      <c r="A54218" s="149"/>
      <c r="B54218" s="149"/>
      <c r="C54218" s="149"/>
    </row>
    <row r="54289" spans="1:3" ht="15.75">
      <c r="A54289" s="148"/>
      <c r="B54289" s="148"/>
      <c r="C54289" s="148"/>
    </row>
    <row r="54290" spans="1:3">
      <c r="A54290" s="149"/>
      <c r="B54290" s="149"/>
      <c r="C54290" s="149"/>
    </row>
    <row r="54361" spans="1:3" ht="15.75">
      <c r="A54361" s="148"/>
      <c r="B54361" s="148"/>
      <c r="C54361" s="148"/>
    </row>
    <row r="54362" spans="1:3">
      <c r="A54362" s="149"/>
      <c r="B54362" s="149"/>
      <c r="C54362" s="149"/>
    </row>
    <row r="54433" spans="1:3" ht="15.75">
      <c r="A54433" s="148"/>
      <c r="B54433" s="148"/>
      <c r="C54433" s="148"/>
    </row>
    <row r="54434" spans="1:3">
      <c r="A54434" s="149"/>
      <c r="B54434" s="149"/>
      <c r="C54434" s="149"/>
    </row>
    <row r="54505" spans="1:3" ht="15.75">
      <c r="A54505" s="148"/>
      <c r="B54505" s="148"/>
      <c r="C54505" s="148"/>
    </row>
    <row r="54506" spans="1:3">
      <c r="A54506" s="149"/>
      <c r="B54506" s="149"/>
      <c r="C54506" s="149"/>
    </row>
    <row r="54577" spans="1:3" ht="15.75">
      <c r="A54577" s="148"/>
      <c r="B54577" s="148"/>
      <c r="C54577" s="148"/>
    </row>
    <row r="54578" spans="1:3">
      <c r="A54578" s="149"/>
      <c r="B54578" s="149"/>
      <c r="C54578" s="149"/>
    </row>
    <row r="54649" spans="1:3" ht="15.75">
      <c r="A54649" s="148"/>
      <c r="B54649" s="148"/>
      <c r="C54649" s="148"/>
    </row>
    <row r="54650" spans="1:3">
      <c r="A54650" s="149"/>
      <c r="B54650" s="149"/>
      <c r="C54650" s="149"/>
    </row>
    <row r="54721" spans="1:3" ht="15.75">
      <c r="A54721" s="148"/>
      <c r="B54721" s="148"/>
      <c r="C54721" s="148"/>
    </row>
    <row r="54722" spans="1:3">
      <c r="A54722" s="149"/>
      <c r="B54722" s="149"/>
      <c r="C54722" s="149"/>
    </row>
    <row r="54793" spans="1:3" ht="15.75">
      <c r="A54793" s="148"/>
      <c r="B54793" s="148"/>
      <c r="C54793" s="148"/>
    </row>
    <row r="54794" spans="1:3">
      <c r="A54794" s="149"/>
      <c r="B54794" s="149"/>
      <c r="C54794" s="149"/>
    </row>
    <row r="54865" spans="1:3" ht="15.75">
      <c r="A54865" s="148"/>
      <c r="B54865" s="148"/>
      <c r="C54865" s="148"/>
    </row>
    <row r="54866" spans="1:3">
      <c r="A54866" s="149"/>
      <c r="B54866" s="149"/>
      <c r="C54866" s="149"/>
    </row>
    <row r="54937" spans="1:3" ht="15.75">
      <c r="A54937" s="148"/>
      <c r="B54937" s="148"/>
      <c r="C54937" s="148"/>
    </row>
    <row r="54938" spans="1:3">
      <c r="A54938" s="149"/>
      <c r="B54938" s="149"/>
      <c r="C54938" s="149"/>
    </row>
    <row r="55009" spans="1:3" ht="15.75">
      <c r="A55009" s="148"/>
      <c r="B55009" s="148"/>
      <c r="C55009" s="148"/>
    </row>
    <row r="55010" spans="1:3">
      <c r="A55010" s="149"/>
      <c r="B55010" s="149"/>
      <c r="C55010" s="149"/>
    </row>
    <row r="55081" spans="1:3" ht="15.75">
      <c r="A55081" s="148"/>
      <c r="B55081" s="148"/>
      <c r="C55081" s="148"/>
    </row>
    <row r="55082" spans="1:3">
      <c r="A55082" s="149"/>
      <c r="B55082" s="149"/>
      <c r="C55082" s="149"/>
    </row>
    <row r="55153" spans="1:3" ht="15.75">
      <c r="A55153" s="148"/>
      <c r="B55153" s="148"/>
      <c r="C55153" s="148"/>
    </row>
    <row r="55154" spans="1:3">
      <c r="A55154" s="149"/>
      <c r="B55154" s="149"/>
      <c r="C55154" s="149"/>
    </row>
    <row r="55225" spans="1:3" ht="15.75">
      <c r="A55225" s="148"/>
      <c r="B55225" s="148"/>
      <c r="C55225" s="148"/>
    </row>
    <row r="55226" spans="1:3">
      <c r="A55226" s="149"/>
      <c r="B55226" s="149"/>
      <c r="C55226" s="149"/>
    </row>
    <row r="55297" spans="1:3" ht="15.75">
      <c r="A55297" s="148"/>
      <c r="B55297" s="148"/>
      <c r="C55297" s="148"/>
    </row>
    <row r="55298" spans="1:3">
      <c r="A55298" s="149"/>
      <c r="B55298" s="149"/>
      <c r="C55298" s="149"/>
    </row>
    <row r="55369" spans="1:3" ht="15.75">
      <c r="A55369" s="148"/>
      <c r="B55369" s="148"/>
      <c r="C55369" s="148"/>
    </row>
    <row r="55370" spans="1:3">
      <c r="A55370" s="149"/>
      <c r="B55370" s="149"/>
      <c r="C55370" s="149"/>
    </row>
    <row r="55441" spans="1:3" ht="15.75">
      <c r="A55441" s="148"/>
      <c r="B55441" s="148"/>
      <c r="C55441" s="148"/>
    </row>
    <row r="55442" spans="1:3">
      <c r="A55442" s="149"/>
      <c r="B55442" s="149"/>
      <c r="C55442" s="149"/>
    </row>
    <row r="55513" spans="1:3" ht="15.75">
      <c r="A55513" s="148"/>
      <c r="B55513" s="148"/>
      <c r="C55513" s="148"/>
    </row>
    <row r="55514" spans="1:3">
      <c r="A55514" s="149"/>
      <c r="B55514" s="149"/>
      <c r="C55514" s="149"/>
    </row>
    <row r="55585" spans="1:3" ht="15.75">
      <c r="A55585" s="148"/>
      <c r="B55585" s="148"/>
      <c r="C55585" s="148"/>
    </row>
    <row r="55586" spans="1:3">
      <c r="A55586" s="149"/>
      <c r="B55586" s="149"/>
      <c r="C55586" s="149"/>
    </row>
    <row r="55657" spans="1:3" ht="15.75">
      <c r="A55657" s="148"/>
      <c r="B55657" s="148"/>
      <c r="C55657" s="148"/>
    </row>
    <row r="55658" spans="1:3">
      <c r="A55658" s="149"/>
      <c r="B55658" s="149"/>
      <c r="C55658" s="149"/>
    </row>
    <row r="55729" spans="1:3" ht="15.75">
      <c r="A55729" s="148"/>
      <c r="B55729" s="148"/>
      <c r="C55729" s="148"/>
    </row>
    <row r="55730" spans="1:3">
      <c r="A55730" s="149"/>
      <c r="B55730" s="149"/>
      <c r="C55730" s="149"/>
    </row>
    <row r="55801" spans="1:3" ht="15.75">
      <c r="A55801" s="148"/>
      <c r="B55801" s="148"/>
      <c r="C55801" s="148"/>
    </row>
    <row r="55802" spans="1:3">
      <c r="A55802" s="149"/>
      <c r="B55802" s="149"/>
      <c r="C55802" s="149"/>
    </row>
    <row r="55873" spans="1:3" ht="15.75">
      <c r="A55873" s="148"/>
      <c r="B55873" s="148"/>
      <c r="C55873" s="148"/>
    </row>
    <row r="55874" spans="1:3">
      <c r="A55874" s="149"/>
      <c r="B55874" s="149"/>
      <c r="C55874" s="149"/>
    </row>
    <row r="55945" spans="1:3" ht="15.75">
      <c r="A55945" s="148"/>
      <c r="B55945" s="148"/>
      <c r="C55945" s="148"/>
    </row>
    <row r="55946" spans="1:3">
      <c r="A55946" s="149"/>
      <c r="B55946" s="149"/>
      <c r="C55946" s="149"/>
    </row>
    <row r="56017" spans="1:3" ht="15.75">
      <c r="A56017" s="148"/>
      <c r="B56017" s="148"/>
      <c r="C56017" s="148"/>
    </row>
    <row r="56018" spans="1:3">
      <c r="A56018" s="149"/>
      <c r="B56018" s="149"/>
      <c r="C56018" s="149"/>
    </row>
    <row r="56089" spans="1:3" ht="15.75">
      <c r="A56089" s="148"/>
      <c r="B56089" s="148"/>
      <c r="C56089" s="148"/>
    </row>
    <row r="56090" spans="1:3">
      <c r="A56090" s="149"/>
      <c r="B56090" s="149"/>
      <c r="C56090" s="149"/>
    </row>
    <row r="56161" spans="1:3" ht="15.75">
      <c r="A56161" s="148"/>
      <c r="B56161" s="148"/>
      <c r="C56161" s="148"/>
    </row>
    <row r="56162" spans="1:3">
      <c r="A56162" s="149"/>
      <c r="B56162" s="149"/>
      <c r="C56162" s="149"/>
    </row>
    <row r="56233" spans="1:3" ht="15.75">
      <c r="A56233" s="148"/>
      <c r="B56233" s="148"/>
      <c r="C56233" s="148"/>
    </row>
    <row r="56234" spans="1:3">
      <c r="A56234" s="149"/>
      <c r="B56234" s="149"/>
      <c r="C56234" s="149"/>
    </row>
    <row r="56305" spans="1:3" ht="15.75">
      <c r="A56305" s="148"/>
      <c r="B56305" s="148"/>
      <c r="C56305" s="148"/>
    </row>
    <row r="56306" spans="1:3">
      <c r="A56306" s="149"/>
      <c r="B56306" s="149"/>
      <c r="C56306" s="149"/>
    </row>
    <row r="56377" spans="1:3" ht="15.75">
      <c r="A56377" s="148"/>
      <c r="B56377" s="148"/>
      <c r="C56377" s="148"/>
    </row>
    <row r="56378" spans="1:3">
      <c r="A56378" s="149"/>
      <c r="B56378" s="149"/>
      <c r="C56378" s="149"/>
    </row>
    <row r="56449" spans="1:3" ht="15.75">
      <c r="A56449" s="148"/>
      <c r="B56449" s="148"/>
      <c r="C56449" s="148"/>
    </row>
    <row r="56450" spans="1:3">
      <c r="A56450" s="149"/>
      <c r="B56450" s="149"/>
      <c r="C56450" s="149"/>
    </row>
    <row r="56521" spans="1:3" ht="15.75">
      <c r="A56521" s="148"/>
      <c r="B56521" s="148"/>
      <c r="C56521" s="148"/>
    </row>
    <row r="56522" spans="1:3">
      <c r="A56522" s="149"/>
      <c r="B56522" s="149"/>
      <c r="C56522" s="149"/>
    </row>
    <row r="56593" spans="1:3" ht="15.75">
      <c r="A56593" s="148"/>
      <c r="B56593" s="148"/>
      <c r="C56593" s="148"/>
    </row>
    <row r="56594" spans="1:3">
      <c r="A56594" s="149"/>
      <c r="B56594" s="149"/>
      <c r="C56594" s="149"/>
    </row>
    <row r="56665" spans="1:3" ht="15.75">
      <c r="A56665" s="148"/>
      <c r="B56665" s="148"/>
      <c r="C56665" s="148"/>
    </row>
    <row r="56666" spans="1:3">
      <c r="A56666" s="149"/>
      <c r="B56666" s="149"/>
      <c r="C56666" s="149"/>
    </row>
    <row r="56737" spans="1:3" ht="15.75">
      <c r="A56737" s="148"/>
      <c r="B56737" s="148"/>
      <c r="C56737" s="148"/>
    </row>
    <row r="56738" spans="1:3">
      <c r="A56738" s="149"/>
      <c r="B56738" s="149"/>
      <c r="C56738" s="149"/>
    </row>
    <row r="56809" spans="1:3" ht="15.75">
      <c r="A56809" s="148"/>
      <c r="B56809" s="148"/>
      <c r="C56809" s="148"/>
    </row>
    <row r="56810" spans="1:3">
      <c r="A56810" s="149"/>
      <c r="B56810" s="149"/>
      <c r="C56810" s="149"/>
    </row>
    <row r="56881" spans="1:3" ht="15.75">
      <c r="A56881" s="148"/>
      <c r="B56881" s="148"/>
      <c r="C56881" s="148"/>
    </row>
    <row r="56882" spans="1:3">
      <c r="A56882" s="149"/>
      <c r="B56882" s="149"/>
      <c r="C56882" s="149"/>
    </row>
    <row r="56953" spans="1:3" ht="15.75">
      <c r="A56953" s="148"/>
      <c r="B56953" s="148"/>
      <c r="C56953" s="148"/>
    </row>
    <row r="56954" spans="1:3">
      <c r="A56954" s="149"/>
      <c r="B56954" s="149"/>
      <c r="C56954" s="149"/>
    </row>
    <row r="57025" spans="1:3" ht="15.75">
      <c r="A57025" s="148"/>
      <c r="B57025" s="148"/>
      <c r="C57025" s="148"/>
    </row>
    <row r="57026" spans="1:3">
      <c r="A57026" s="149"/>
      <c r="B57026" s="149"/>
      <c r="C57026" s="149"/>
    </row>
    <row r="57097" spans="1:3" ht="15.75">
      <c r="A57097" s="148"/>
      <c r="B57097" s="148"/>
      <c r="C57097" s="148"/>
    </row>
    <row r="57098" spans="1:3">
      <c r="A57098" s="149"/>
      <c r="B57098" s="149"/>
      <c r="C57098" s="149"/>
    </row>
    <row r="57169" spans="1:3" ht="15.75">
      <c r="A57169" s="148"/>
      <c r="B57169" s="148"/>
      <c r="C57169" s="148"/>
    </row>
    <row r="57170" spans="1:3">
      <c r="A57170" s="149"/>
      <c r="B57170" s="149"/>
      <c r="C57170" s="149"/>
    </row>
    <row r="57241" spans="1:3" ht="15.75">
      <c r="A57241" s="148"/>
      <c r="B57241" s="148"/>
      <c r="C57241" s="148"/>
    </row>
    <row r="57242" spans="1:3">
      <c r="A57242" s="149"/>
      <c r="B57242" s="149"/>
      <c r="C57242" s="149"/>
    </row>
    <row r="57313" spans="1:3" ht="15.75">
      <c r="A57313" s="148"/>
      <c r="B57313" s="148"/>
      <c r="C57313" s="148"/>
    </row>
    <row r="57314" spans="1:3">
      <c r="A57314" s="149"/>
      <c r="B57314" s="149"/>
      <c r="C57314" s="149"/>
    </row>
    <row r="57385" spans="1:3" ht="15.75">
      <c r="A57385" s="148"/>
      <c r="B57385" s="148"/>
      <c r="C57385" s="148"/>
    </row>
    <row r="57386" spans="1:3">
      <c r="A57386" s="149"/>
      <c r="B57386" s="149"/>
      <c r="C57386" s="149"/>
    </row>
    <row r="57457" spans="1:3" ht="15.75">
      <c r="A57457" s="148"/>
      <c r="B57457" s="148"/>
      <c r="C57457" s="148"/>
    </row>
    <row r="57458" spans="1:3">
      <c r="A57458" s="149"/>
      <c r="B57458" s="149"/>
      <c r="C57458" s="149"/>
    </row>
    <row r="57529" spans="1:3" ht="15.75">
      <c r="A57529" s="148"/>
      <c r="B57529" s="148"/>
      <c r="C57529" s="148"/>
    </row>
    <row r="57530" spans="1:3">
      <c r="A57530" s="149"/>
      <c r="B57530" s="149"/>
      <c r="C57530" s="149"/>
    </row>
    <row r="57601" spans="1:3" ht="15.75">
      <c r="A57601" s="148"/>
      <c r="B57601" s="148"/>
      <c r="C57601" s="148"/>
    </row>
    <row r="57602" spans="1:3">
      <c r="A57602" s="149"/>
      <c r="B57602" s="149"/>
      <c r="C57602" s="149"/>
    </row>
    <row r="57673" spans="1:3" ht="15.75">
      <c r="A57673" s="148"/>
      <c r="B57673" s="148"/>
      <c r="C57673" s="148"/>
    </row>
    <row r="57674" spans="1:3">
      <c r="A57674" s="149"/>
      <c r="B57674" s="149"/>
      <c r="C57674" s="149"/>
    </row>
    <row r="57745" spans="1:3" ht="15.75">
      <c r="A57745" s="148"/>
      <c r="B57745" s="148"/>
      <c r="C57745" s="148"/>
    </row>
    <row r="57746" spans="1:3">
      <c r="A57746" s="149"/>
      <c r="B57746" s="149"/>
      <c r="C57746" s="149"/>
    </row>
    <row r="57817" spans="1:3" ht="15.75">
      <c r="A57817" s="148"/>
      <c r="B57817" s="148"/>
      <c r="C57817" s="148"/>
    </row>
    <row r="57818" spans="1:3">
      <c r="A57818" s="149"/>
      <c r="B57818" s="149"/>
      <c r="C57818" s="149"/>
    </row>
    <row r="57889" spans="1:3" ht="15.75">
      <c r="A57889" s="148"/>
      <c r="B57889" s="148"/>
      <c r="C57889" s="148"/>
    </row>
    <row r="57890" spans="1:3">
      <c r="A57890" s="149"/>
      <c r="B57890" s="149"/>
      <c r="C57890" s="149"/>
    </row>
    <row r="57961" spans="1:3" ht="15.75">
      <c r="A57961" s="148"/>
      <c r="B57961" s="148"/>
      <c r="C57961" s="148"/>
    </row>
    <row r="57962" spans="1:3">
      <c r="A57962" s="149"/>
      <c r="B57962" s="149"/>
      <c r="C57962" s="149"/>
    </row>
    <row r="58033" spans="1:3" ht="15.75">
      <c r="A58033" s="148"/>
      <c r="B58033" s="148"/>
      <c r="C58033" s="148"/>
    </row>
    <row r="58034" spans="1:3">
      <c r="A58034" s="149"/>
      <c r="B58034" s="149"/>
      <c r="C58034" s="149"/>
    </row>
    <row r="58105" spans="1:3" ht="15.75">
      <c r="A58105" s="148"/>
      <c r="B58105" s="148"/>
      <c r="C58105" s="148"/>
    </row>
    <row r="58106" spans="1:3">
      <c r="A58106" s="149"/>
      <c r="B58106" s="149"/>
      <c r="C58106" s="149"/>
    </row>
    <row r="58177" spans="1:3" ht="15.75">
      <c r="A58177" s="148"/>
      <c r="B58177" s="148"/>
      <c r="C58177" s="148"/>
    </row>
    <row r="58178" spans="1:3">
      <c r="A58178" s="149"/>
      <c r="B58178" s="149"/>
      <c r="C58178" s="149"/>
    </row>
    <row r="58249" spans="1:3" ht="15.75">
      <c r="A58249" s="148"/>
      <c r="B58249" s="148"/>
      <c r="C58249" s="148"/>
    </row>
    <row r="58250" spans="1:3">
      <c r="A58250" s="149"/>
      <c r="B58250" s="149"/>
      <c r="C58250" s="149"/>
    </row>
    <row r="58321" spans="1:3" ht="15.75">
      <c r="A58321" s="148"/>
      <c r="B58321" s="148"/>
      <c r="C58321" s="148"/>
    </row>
    <row r="58322" spans="1:3">
      <c r="A58322" s="149"/>
      <c r="B58322" s="149"/>
      <c r="C58322" s="149"/>
    </row>
    <row r="58393" spans="1:3" ht="15.75">
      <c r="A58393" s="148"/>
      <c r="B58393" s="148"/>
      <c r="C58393" s="148"/>
    </row>
    <row r="58394" spans="1:3">
      <c r="A58394" s="149"/>
      <c r="B58394" s="149"/>
      <c r="C58394" s="149"/>
    </row>
    <row r="58465" spans="1:3" ht="15.75">
      <c r="A58465" s="148"/>
      <c r="B58465" s="148"/>
      <c r="C58465" s="148"/>
    </row>
    <row r="58466" spans="1:3">
      <c r="A58466" s="149"/>
      <c r="B58466" s="149"/>
      <c r="C58466" s="149"/>
    </row>
    <row r="58537" spans="1:3" ht="15.75">
      <c r="A58537" s="148"/>
      <c r="B58537" s="148"/>
      <c r="C58537" s="148"/>
    </row>
    <row r="58538" spans="1:3">
      <c r="A58538" s="149"/>
      <c r="B58538" s="149"/>
      <c r="C58538" s="149"/>
    </row>
    <row r="58609" spans="1:3" ht="15.75">
      <c r="A58609" s="148"/>
      <c r="B58609" s="148"/>
      <c r="C58609" s="148"/>
    </row>
    <row r="58610" spans="1:3">
      <c r="A58610" s="149"/>
      <c r="B58610" s="149"/>
      <c r="C58610" s="149"/>
    </row>
    <row r="58681" spans="1:3" ht="15.75">
      <c r="A58681" s="148"/>
      <c r="B58681" s="148"/>
      <c r="C58681" s="148"/>
    </row>
    <row r="58682" spans="1:3">
      <c r="A58682" s="149"/>
      <c r="B58682" s="149"/>
      <c r="C58682" s="149"/>
    </row>
    <row r="58753" spans="1:3" ht="15.75">
      <c r="A58753" s="148"/>
      <c r="B58753" s="148"/>
      <c r="C58753" s="148"/>
    </row>
    <row r="58754" spans="1:3">
      <c r="A58754" s="149"/>
      <c r="B58754" s="149"/>
      <c r="C58754" s="149"/>
    </row>
    <row r="58825" spans="1:3" ht="15.75">
      <c r="A58825" s="148"/>
      <c r="B58825" s="148"/>
      <c r="C58825" s="148"/>
    </row>
    <row r="58826" spans="1:3">
      <c r="A58826" s="149"/>
      <c r="B58826" s="149"/>
      <c r="C58826" s="149"/>
    </row>
    <row r="58897" spans="1:3" ht="15.75">
      <c r="A58897" s="148"/>
      <c r="B58897" s="148"/>
      <c r="C58897" s="148"/>
    </row>
    <row r="58898" spans="1:3">
      <c r="A58898" s="149"/>
      <c r="B58898" s="149"/>
      <c r="C58898" s="149"/>
    </row>
    <row r="58969" spans="1:3" ht="15.75">
      <c r="A58969" s="148"/>
      <c r="B58969" s="148"/>
      <c r="C58969" s="148"/>
    </row>
    <row r="58970" spans="1:3">
      <c r="A58970" s="149"/>
      <c r="B58970" s="149"/>
      <c r="C58970" s="149"/>
    </row>
    <row r="59041" spans="1:3" ht="15.75">
      <c r="A59041" s="148"/>
      <c r="B59041" s="148"/>
      <c r="C59041" s="148"/>
    </row>
    <row r="59042" spans="1:3">
      <c r="A59042" s="149"/>
      <c r="B59042" s="149"/>
      <c r="C59042" s="149"/>
    </row>
    <row r="59113" spans="1:3" ht="15.75">
      <c r="A59113" s="148"/>
      <c r="B59113" s="148"/>
      <c r="C59113" s="148"/>
    </row>
    <row r="59114" spans="1:3">
      <c r="A59114" s="149"/>
      <c r="B59114" s="149"/>
      <c r="C59114" s="149"/>
    </row>
    <row r="59185" spans="1:3" ht="15.75">
      <c r="A59185" s="148"/>
      <c r="B59185" s="148"/>
      <c r="C59185" s="148"/>
    </row>
    <row r="59186" spans="1:3">
      <c r="A59186" s="149"/>
      <c r="B59186" s="149"/>
      <c r="C59186" s="149"/>
    </row>
    <row r="59257" spans="1:3" ht="15.75">
      <c r="A59257" s="148"/>
      <c r="B59257" s="148"/>
      <c r="C59257" s="148"/>
    </row>
    <row r="59258" spans="1:3">
      <c r="A59258" s="149"/>
      <c r="B59258" s="149"/>
      <c r="C59258" s="149"/>
    </row>
    <row r="59329" spans="1:3" ht="15.75">
      <c r="A59329" s="148"/>
      <c r="B59329" s="148"/>
      <c r="C59329" s="148"/>
    </row>
    <row r="59330" spans="1:3">
      <c r="A59330" s="149"/>
      <c r="B59330" s="149"/>
      <c r="C59330" s="149"/>
    </row>
    <row r="59401" spans="1:3" ht="15.75">
      <c r="A59401" s="148"/>
      <c r="B59401" s="148"/>
      <c r="C59401" s="148"/>
    </row>
    <row r="59402" spans="1:3">
      <c r="A59402" s="149"/>
      <c r="B59402" s="149"/>
      <c r="C59402" s="149"/>
    </row>
    <row r="59473" spans="1:3" ht="15.75">
      <c r="A59473" s="148"/>
      <c r="B59473" s="148"/>
      <c r="C59473" s="148"/>
    </row>
    <row r="59474" spans="1:3">
      <c r="A59474" s="149"/>
      <c r="B59474" s="149"/>
      <c r="C59474" s="149"/>
    </row>
    <row r="59545" spans="1:3" ht="15.75">
      <c r="A59545" s="148"/>
      <c r="B59545" s="148"/>
      <c r="C59545" s="148"/>
    </row>
    <row r="59546" spans="1:3">
      <c r="A59546" s="149"/>
      <c r="B59546" s="149"/>
      <c r="C59546" s="149"/>
    </row>
    <row r="59617" spans="1:3" ht="15.75">
      <c r="A59617" s="148"/>
      <c r="B59617" s="148"/>
      <c r="C59617" s="148"/>
    </row>
    <row r="59618" spans="1:3">
      <c r="A59618" s="149"/>
      <c r="B59618" s="149"/>
      <c r="C59618" s="149"/>
    </row>
    <row r="59689" spans="1:3" ht="15.75">
      <c r="A59689" s="148"/>
      <c r="B59689" s="148"/>
      <c r="C59689" s="148"/>
    </row>
    <row r="59690" spans="1:3">
      <c r="A59690" s="149"/>
      <c r="B59690" s="149"/>
      <c r="C59690" s="149"/>
    </row>
    <row r="59761" spans="1:3" ht="15.75">
      <c r="A59761" s="148"/>
      <c r="B59761" s="148"/>
      <c r="C59761" s="148"/>
    </row>
    <row r="59762" spans="1:3">
      <c r="A59762" s="149"/>
      <c r="B59762" s="149"/>
      <c r="C59762" s="149"/>
    </row>
    <row r="59833" spans="1:3" ht="15.75">
      <c r="A59833" s="148"/>
      <c r="B59833" s="148"/>
      <c r="C59833" s="148"/>
    </row>
    <row r="59834" spans="1:3">
      <c r="A59834" s="149"/>
      <c r="B59834" s="149"/>
      <c r="C59834" s="149"/>
    </row>
    <row r="59905" spans="1:3" ht="15.75">
      <c r="A59905" s="148"/>
      <c r="B59905" s="148"/>
      <c r="C59905" s="148"/>
    </row>
    <row r="59906" spans="1:3">
      <c r="A59906" s="149"/>
      <c r="B59906" s="149"/>
      <c r="C59906" s="149"/>
    </row>
    <row r="59977" spans="1:3" ht="15.75">
      <c r="A59977" s="148"/>
      <c r="B59977" s="148"/>
      <c r="C59977" s="148"/>
    </row>
    <row r="59978" spans="1:3">
      <c r="A59978" s="149"/>
      <c r="B59978" s="149"/>
      <c r="C59978" s="149"/>
    </row>
    <row r="60049" spans="1:3" ht="15.75">
      <c r="A60049" s="148"/>
      <c r="B60049" s="148"/>
      <c r="C60049" s="148"/>
    </row>
    <row r="60050" spans="1:3">
      <c r="A60050" s="149"/>
      <c r="B60050" s="149"/>
      <c r="C60050" s="149"/>
    </row>
    <row r="60121" spans="1:3" ht="15.75">
      <c r="A60121" s="148"/>
      <c r="B60121" s="148"/>
      <c r="C60121" s="148"/>
    </row>
    <row r="60122" spans="1:3">
      <c r="A60122" s="149"/>
      <c r="B60122" s="149"/>
      <c r="C60122" s="149"/>
    </row>
    <row r="60193" spans="1:3" ht="15.75">
      <c r="A60193" s="148"/>
      <c r="B60193" s="148"/>
      <c r="C60193" s="148"/>
    </row>
    <row r="60194" spans="1:3">
      <c r="A60194" s="149"/>
      <c r="B60194" s="149"/>
      <c r="C60194" s="149"/>
    </row>
    <row r="60265" spans="1:3" ht="15.75">
      <c r="A60265" s="148"/>
      <c r="B60265" s="148"/>
      <c r="C60265" s="148"/>
    </row>
    <row r="60266" spans="1:3">
      <c r="A60266" s="149"/>
      <c r="B60266" s="149"/>
      <c r="C60266" s="149"/>
    </row>
    <row r="60337" spans="1:3" ht="15.75">
      <c r="A60337" s="148"/>
      <c r="B60337" s="148"/>
      <c r="C60337" s="148"/>
    </row>
    <row r="60338" spans="1:3">
      <c r="A60338" s="149"/>
      <c r="B60338" s="149"/>
      <c r="C60338" s="149"/>
    </row>
    <row r="60409" spans="1:3" ht="15.75">
      <c r="A60409" s="148"/>
      <c r="B60409" s="148"/>
      <c r="C60409" s="148"/>
    </row>
    <row r="60410" spans="1:3">
      <c r="A60410" s="149"/>
      <c r="B60410" s="149"/>
      <c r="C60410" s="149"/>
    </row>
    <row r="60481" spans="1:3" ht="15.75">
      <c r="A60481" s="148"/>
      <c r="B60481" s="148"/>
      <c r="C60481" s="148"/>
    </row>
    <row r="60482" spans="1:3">
      <c r="A60482" s="149"/>
      <c r="B60482" s="149"/>
      <c r="C60482" s="149"/>
    </row>
    <row r="60553" spans="1:3" ht="15.75">
      <c r="A60553" s="148"/>
      <c r="B60553" s="148"/>
      <c r="C60553" s="148"/>
    </row>
    <row r="60554" spans="1:3">
      <c r="A60554" s="149"/>
      <c r="B60554" s="149"/>
      <c r="C60554" s="149"/>
    </row>
    <row r="60625" spans="1:3" ht="15.75">
      <c r="A60625" s="148"/>
      <c r="B60625" s="148"/>
      <c r="C60625" s="148"/>
    </row>
    <row r="60626" spans="1:3">
      <c r="A60626" s="149"/>
      <c r="B60626" s="149"/>
      <c r="C60626" s="149"/>
    </row>
    <row r="60697" spans="1:3" ht="15.75">
      <c r="A60697" s="148"/>
      <c r="B60697" s="148"/>
      <c r="C60697" s="148"/>
    </row>
    <row r="60698" spans="1:3">
      <c r="A60698" s="149"/>
      <c r="B60698" s="149"/>
      <c r="C60698" s="149"/>
    </row>
    <row r="60769" spans="1:3" ht="15.75">
      <c r="A60769" s="148"/>
      <c r="B60769" s="148"/>
      <c r="C60769" s="148"/>
    </row>
    <row r="60770" spans="1:3">
      <c r="A60770" s="149"/>
      <c r="B60770" s="149"/>
      <c r="C60770" s="149"/>
    </row>
    <row r="60841" spans="1:3" ht="15.75">
      <c r="A60841" s="148"/>
      <c r="B60841" s="148"/>
      <c r="C60841" s="148"/>
    </row>
    <row r="60842" spans="1:3">
      <c r="A60842" s="149"/>
      <c r="B60842" s="149"/>
      <c r="C60842" s="149"/>
    </row>
    <row r="60913" spans="1:3" ht="15.75">
      <c r="A60913" s="148"/>
      <c r="B60913" s="148"/>
      <c r="C60913" s="148"/>
    </row>
    <row r="60914" spans="1:3">
      <c r="A60914" s="149"/>
      <c r="B60914" s="149"/>
      <c r="C60914" s="149"/>
    </row>
    <row r="60985" spans="1:3" ht="15.75">
      <c r="A60985" s="148"/>
      <c r="B60985" s="148"/>
      <c r="C60985" s="148"/>
    </row>
    <row r="60986" spans="1:3">
      <c r="A60986" s="149"/>
      <c r="B60986" s="149"/>
      <c r="C60986" s="149"/>
    </row>
    <row r="61057" spans="1:3" ht="15.75">
      <c r="A61057" s="148"/>
      <c r="B61057" s="148"/>
      <c r="C61057" s="148"/>
    </row>
    <row r="61058" spans="1:3">
      <c r="A61058" s="149"/>
      <c r="B61058" s="149"/>
      <c r="C61058" s="149"/>
    </row>
    <row r="61129" spans="1:3" ht="15.75">
      <c r="A61129" s="148"/>
      <c r="B61129" s="148"/>
      <c r="C61129" s="148"/>
    </row>
    <row r="61130" spans="1:3">
      <c r="A61130" s="149"/>
      <c r="B61130" s="149"/>
      <c r="C61130" s="149"/>
    </row>
    <row r="61201" spans="1:3" ht="15.75">
      <c r="A61201" s="148"/>
      <c r="B61201" s="148"/>
      <c r="C61201" s="148"/>
    </row>
    <row r="61202" spans="1:3">
      <c r="A61202" s="149"/>
      <c r="B61202" s="149"/>
      <c r="C61202" s="149"/>
    </row>
    <row r="61273" spans="1:3" ht="15.75">
      <c r="A61273" s="148"/>
      <c r="B61273" s="148"/>
      <c r="C61273" s="148"/>
    </row>
    <row r="61274" spans="1:3">
      <c r="A61274" s="149"/>
      <c r="B61274" s="149"/>
      <c r="C61274" s="149"/>
    </row>
    <row r="61345" spans="1:3" ht="15.75">
      <c r="A61345" s="148"/>
      <c r="B61345" s="148"/>
      <c r="C61345" s="148"/>
    </row>
    <row r="61346" spans="1:3">
      <c r="A61346" s="149"/>
      <c r="B61346" s="149"/>
      <c r="C61346" s="149"/>
    </row>
    <row r="61417" spans="1:3" ht="15.75">
      <c r="A61417" s="148"/>
      <c r="B61417" s="148"/>
      <c r="C61417" s="148"/>
    </row>
    <row r="61418" spans="1:3">
      <c r="A61418" s="149"/>
      <c r="B61418" s="149"/>
      <c r="C61418" s="149"/>
    </row>
    <row r="61489" spans="1:3" ht="15.75">
      <c r="A61489" s="148"/>
      <c r="B61489" s="148"/>
      <c r="C61489" s="148"/>
    </row>
    <row r="61490" spans="1:3">
      <c r="A61490" s="149"/>
      <c r="B61490" s="149"/>
      <c r="C61490" s="149"/>
    </row>
    <row r="61561" spans="1:3" ht="15.75">
      <c r="A61561" s="148"/>
      <c r="B61561" s="148"/>
      <c r="C61561" s="148"/>
    </row>
    <row r="61562" spans="1:3">
      <c r="A61562" s="149"/>
      <c r="B61562" s="149"/>
      <c r="C61562" s="149"/>
    </row>
    <row r="61633" spans="1:3" ht="15.75">
      <c r="A61633" s="148"/>
      <c r="B61633" s="148"/>
      <c r="C61633" s="148"/>
    </row>
    <row r="61634" spans="1:3">
      <c r="A61634" s="149"/>
      <c r="B61634" s="149"/>
      <c r="C61634" s="149"/>
    </row>
    <row r="61705" spans="1:3" ht="15.75">
      <c r="A61705" s="148"/>
      <c r="B61705" s="148"/>
      <c r="C61705" s="148"/>
    </row>
    <row r="61706" spans="1:3">
      <c r="A61706" s="149"/>
      <c r="B61706" s="149"/>
      <c r="C61706" s="149"/>
    </row>
    <row r="61777" spans="1:3" ht="15.75">
      <c r="A61777" s="148"/>
      <c r="B61777" s="148"/>
      <c r="C61777" s="148"/>
    </row>
    <row r="61778" spans="1:3">
      <c r="A61778" s="149"/>
      <c r="B61778" s="149"/>
      <c r="C61778" s="149"/>
    </row>
    <row r="61849" spans="1:3" ht="15.75">
      <c r="A61849" s="148"/>
      <c r="B61849" s="148"/>
      <c r="C61849" s="148"/>
    </row>
    <row r="61850" spans="1:3">
      <c r="A61850" s="149"/>
      <c r="B61850" s="149"/>
      <c r="C61850" s="149"/>
    </row>
    <row r="61921" spans="1:3" ht="15.75">
      <c r="A61921" s="148"/>
      <c r="B61921" s="148"/>
      <c r="C61921" s="148"/>
    </row>
    <row r="61922" spans="1:3">
      <c r="A61922" s="149"/>
      <c r="B61922" s="149"/>
      <c r="C61922" s="149"/>
    </row>
    <row r="61993" spans="1:3" ht="15.75">
      <c r="A61993" s="148"/>
      <c r="B61993" s="148"/>
      <c r="C61993" s="148"/>
    </row>
    <row r="61994" spans="1:3">
      <c r="A61994" s="149"/>
      <c r="B61994" s="149"/>
      <c r="C61994" s="149"/>
    </row>
    <row r="62065" spans="1:3" ht="15.75">
      <c r="A62065" s="148"/>
      <c r="B62065" s="148"/>
      <c r="C62065" s="148"/>
    </row>
    <row r="62066" spans="1:3">
      <c r="A62066" s="149"/>
      <c r="B62066" s="149"/>
      <c r="C62066" s="149"/>
    </row>
    <row r="62137" spans="1:3" ht="15.75">
      <c r="A62137" s="148"/>
      <c r="B62137" s="148"/>
      <c r="C62137" s="148"/>
    </row>
    <row r="62138" spans="1:3">
      <c r="A62138" s="149"/>
      <c r="B62138" s="149"/>
      <c r="C62138" s="149"/>
    </row>
    <row r="62209" spans="1:3" ht="15.75">
      <c r="A62209" s="148"/>
      <c r="B62209" s="148"/>
      <c r="C62209" s="148"/>
    </row>
    <row r="62210" spans="1:3">
      <c r="A62210" s="149"/>
      <c r="B62210" s="149"/>
      <c r="C62210" s="149"/>
    </row>
    <row r="62281" spans="1:3" ht="15.75">
      <c r="A62281" s="148"/>
      <c r="B62281" s="148"/>
      <c r="C62281" s="148"/>
    </row>
    <row r="62282" spans="1:3">
      <c r="A62282" s="149"/>
      <c r="B62282" s="149"/>
      <c r="C62282" s="149"/>
    </row>
    <row r="62353" spans="1:3" ht="15.75">
      <c r="A62353" s="148"/>
      <c r="B62353" s="148"/>
      <c r="C62353" s="148"/>
    </row>
    <row r="62354" spans="1:3">
      <c r="A62354" s="149"/>
      <c r="B62354" s="149"/>
      <c r="C62354" s="149"/>
    </row>
    <row r="62425" spans="1:3" ht="15.75">
      <c r="A62425" s="148"/>
      <c r="B62425" s="148"/>
      <c r="C62425" s="148"/>
    </row>
    <row r="62426" spans="1:3">
      <c r="A62426" s="149"/>
      <c r="B62426" s="149"/>
      <c r="C62426" s="149"/>
    </row>
    <row r="62497" spans="1:3" ht="15.75">
      <c r="A62497" s="148"/>
      <c r="B62497" s="148"/>
      <c r="C62497" s="148"/>
    </row>
    <row r="62498" spans="1:3">
      <c r="A62498" s="149"/>
      <c r="B62498" s="149"/>
      <c r="C62498" s="149"/>
    </row>
    <row r="62569" spans="1:3" ht="15.75">
      <c r="A62569" s="148"/>
      <c r="B62569" s="148"/>
      <c r="C62569" s="148"/>
    </row>
    <row r="62570" spans="1:3">
      <c r="A62570" s="149"/>
      <c r="B62570" s="149"/>
      <c r="C62570" s="149"/>
    </row>
    <row r="62641" spans="1:3" ht="15.75">
      <c r="A62641" s="148"/>
      <c r="B62641" s="148"/>
      <c r="C62641" s="148"/>
    </row>
    <row r="62642" spans="1:3">
      <c r="A62642" s="149"/>
      <c r="B62642" s="149"/>
      <c r="C62642" s="149"/>
    </row>
    <row r="62713" spans="1:3" ht="15.75">
      <c r="A62713" s="148"/>
      <c r="B62713" s="148"/>
      <c r="C62713" s="148"/>
    </row>
    <row r="62714" spans="1:3">
      <c r="A62714" s="149"/>
      <c r="B62714" s="149"/>
      <c r="C62714" s="149"/>
    </row>
    <row r="62785" spans="1:3" ht="15.75">
      <c r="A62785" s="148"/>
      <c r="B62785" s="148"/>
      <c r="C62785" s="148"/>
    </row>
    <row r="62786" spans="1:3">
      <c r="A62786" s="149"/>
      <c r="B62786" s="149"/>
      <c r="C62786" s="149"/>
    </row>
    <row r="62857" spans="1:3" ht="15.75">
      <c r="A62857" s="148"/>
      <c r="B62857" s="148"/>
      <c r="C62857" s="148"/>
    </row>
    <row r="62858" spans="1:3">
      <c r="A62858" s="149"/>
      <c r="B62858" s="149"/>
      <c r="C62858" s="149"/>
    </row>
    <row r="62929" spans="1:3" ht="15.75">
      <c r="A62929" s="148"/>
      <c r="B62929" s="148"/>
      <c r="C62929" s="148"/>
    </row>
    <row r="62930" spans="1:3">
      <c r="A62930" s="149"/>
      <c r="B62930" s="149"/>
      <c r="C62930" s="149"/>
    </row>
    <row r="63001" spans="1:3" ht="15.75">
      <c r="A63001" s="148"/>
      <c r="B63001" s="148"/>
      <c r="C63001" s="148"/>
    </row>
    <row r="63002" spans="1:3">
      <c r="A63002" s="149"/>
      <c r="B63002" s="149"/>
      <c r="C63002" s="149"/>
    </row>
    <row r="63073" spans="1:3" ht="15.75">
      <c r="A63073" s="148"/>
      <c r="B63073" s="148"/>
      <c r="C63073" s="148"/>
    </row>
    <row r="63074" spans="1:3">
      <c r="A63074" s="149"/>
      <c r="B63074" s="149"/>
      <c r="C63074" s="149"/>
    </row>
    <row r="63145" spans="1:3" ht="15.75">
      <c r="A63145" s="148"/>
      <c r="B63145" s="148"/>
      <c r="C63145" s="148"/>
    </row>
    <row r="63146" spans="1:3">
      <c r="A63146" s="149"/>
      <c r="B63146" s="149"/>
      <c r="C63146" s="149"/>
    </row>
    <row r="63217" spans="1:3" ht="15.75">
      <c r="A63217" s="148"/>
      <c r="B63217" s="148"/>
      <c r="C63217" s="148"/>
    </row>
    <row r="63218" spans="1:3">
      <c r="A63218" s="149"/>
      <c r="B63218" s="149"/>
      <c r="C63218" s="149"/>
    </row>
    <row r="63289" spans="1:3" ht="15.75">
      <c r="A63289" s="148"/>
      <c r="B63289" s="148"/>
      <c r="C63289" s="148"/>
    </row>
    <row r="63290" spans="1:3">
      <c r="A63290" s="149"/>
      <c r="B63290" s="149"/>
      <c r="C63290" s="149"/>
    </row>
    <row r="63361" spans="1:3" ht="15.75">
      <c r="A63361" s="148"/>
      <c r="B63361" s="148"/>
      <c r="C63361" s="148"/>
    </row>
    <row r="63362" spans="1:3">
      <c r="A63362" s="149"/>
      <c r="B63362" s="149"/>
      <c r="C63362" s="149"/>
    </row>
    <row r="63433" spans="1:3" ht="15.75">
      <c r="A63433" s="148"/>
      <c r="B63433" s="148"/>
      <c r="C63433" s="148"/>
    </row>
    <row r="63434" spans="1:3">
      <c r="A63434" s="149"/>
      <c r="B63434" s="149"/>
      <c r="C63434" s="149"/>
    </row>
    <row r="63505" spans="1:3" ht="15.75">
      <c r="A63505" s="148"/>
      <c r="B63505" s="148"/>
      <c r="C63505" s="148"/>
    </row>
    <row r="63506" spans="1:3">
      <c r="A63506" s="149"/>
      <c r="B63506" s="149"/>
      <c r="C63506" s="149"/>
    </row>
    <row r="63577" spans="1:3" ht="15.75">
      <c r="A63577" s="148"/>
      <c r="B63577" s="148"/>
      <c r="C63577" s="148"/>
    </row>
    <row r="63578" spans="1:3">
      <c r="A63578" s="149"/>
      <c r="B63578" s="149"/>
      <c r="C63578" s="149"/>
    </row>
    <row r="63649" spans="1:3" ht="15.75">
      <c r="A63649" s="148"/>
      <c r="B63649" s="148"/>
      <c r="C63649" s="148"/>
    </row>
    <row r="63650" spans="1:3">
      <c r="A63650" s="149"/>
      <c r="B63650" s="149"/>
      <c r="C63650" s="149"/>
    </row>
    <row r="63721" spans="1:3" ht="15.75">
      <c r="A63721" s="148"/>
      <c r="B63721" s="148"/>
      <c r="C63721" s="148"/>
    </row>
    <row r="63722" spans="1:3">
      <c r="A63722" s="149"/>
      <c r="B63722" s="149"/>
      <c r="C63722" s="149"/>
    </row>
    <row r="63793" spans="1:3" ht="15.75">
      <c r="A63793" s="148"/>
      <c r="B63793" s="148"/>
      <c r="C63793" s="148"/>
    </row>
    <row r="63794" spans="1:3">
      <c r="A63794" s="149"/>
      <c r="B63794" s="149"/>
      <c r="C63794" s="149"/>
    </row>
    <row r="63865" spans="1:3" ht="15.75">
      <c r="A63865" s="148"/>
      <c r="B63865" s="148"/>
      <c r="C63865" s="148"/>
    </row>
    <row r="63866" spans="1:3">
      <c r="A63866" s="149"/>
      <c r="B63866" s="149"/>
      <c r="C63866" s="149"/>
    </row>
    <row r="63937" spans="1:3" ht="15.75">
      <c r="A63937" s="148"/>
      <c r="B63937" s="148"/>
      <c r="C63937" s="148"/>
    </row>
    <row r="63938" spans="1:3">
      <c r="A63938" s="149"/>
      <c r="B63938" s="149"/>
      <c r="C63938" s="149"/>
    </row>
    <row r="64009" spans="1:3" ht="15.75">
      <c r="A64009" s="148"/>
      <c r="B64009" s="148"/>
      <c r="C64009" s="148"/>
    </row>
    <row r="64010" spans="1:3">
      <c r="A64010" s="149"/>
      <c r="B64010" s="149"/>
      <c r="C64010" s="149"/>
    </row>
    <row r="64081" spans="1:3" ht="15.75">
      <c r="A64081" s="148"/>
      <c r="B64081" s="148"/>
      <c r="C64081" s="148"/>
    </row>
    <row r="64082" spans="1:3">
      <c r="A64082" s="149"/>
      <c r="B64082" s="149"/>
      <c r="C64082" s="149"/>
    </row>
    <row r="64153" spans="1:3" ht="15.75">
      <c r="A64153" s="148"/>
      <c r="B64153" s="148"/>
      <c r="C64153" s="148"/>
    </row>
    <row r="64154" spans="1:3">
      <c r="A64154" s="149"/>
      <c r="B64154" s="149"/>
      <c r="C64154" s="149"/>
    </row>
    <row r="64225" spans="1:3" ht="15.75">
      <c r="A64225" s="148"/>
      <c r="B64225" s="148"/>
      <c r="C64225" s="148"/>
    </row>
    <row r="64226" spans="1:3">
      <c r="A64226" s="149"/>
      <c r="B64226" s="149"/>
      <c r="C64226" s="149"/>
    </row>
    <row r="64297" spans="1:3" ht="15.75">
      <c r="A64297" s="148"/>
      <c r="B64297" s="148"/>
      <c r="C64297" s="148"/>
    </row>
    <row r="64298" spans="1:3">
      <c r="A64298" s="149"/>
      <c r="B64298" s="149"/>
      <c r="C64298" s="149"/>
    </row>
    <row r="64369" spans="1:3" ht="15.75">
      <c r="A64369" s="148"/>
      <c r="B64369" s="148"/>
      <c r="C64369" s="148"/>
    </row>
    <row r="64370" spans="1:3">
      <c r="A64370" s="149"/>
      <c r="B64370" s="149"/>
      <c r="C64370" s="149"/>
    </row>
    <row r="64441" spans="1:3" ht="15.75">
      <c r="A64441" s="148"/>
      <c r="B64441" s="148"/>
      <c r="C64441" s="148"/>
    </row>
    <row r="64442" spans="1:3">
      <c r="A64442" s="149"/>
      <c r="B64442" s="149"/>
      <c r="C64442" s="149"/>
    </row>
    <row r="64513" spans="1:3" ht="15.75">
      <c r="A64513" s="148"/>
      <c r="B64513" s="148"/>
      <c r="C64513" s="148"/>
    </row>
    <row r="64514" spans="1:3">
      <c r="A64514" s="149"/>
      <c r="B64514" s="149"/>
      <c r="C64514" s="149"/>
    </row>
    <row r="64585" spans="1:3" ht="15.75">
      <c r="A64585" s="148"/>
      <c r="B64585" s="148"/>
      <c r="C64585" s="148"/>
    </row>
    <row r="64586" spans="1:3">
      <c r="A64586" s="149"/>
      <c r="B64586" s="149"/>
      <c r="C64586" s="149"/>
    </row>
    <row r="64657" spans="1:3" ht="15.75">
      <c r="A64657" s="148"/>
      <c r="B64657" s="148"/>
      <c r="C64657" s="148"/>
    </row>
    <row r="64658" spans="1:3">
      <c r="A64658" s="149"/>
      <c r="B64658" s="149"/>
      <c r="C64658" s="149"/>
    </row>
    <row r="64729" spans="1:3" ht="15.75">
      <c r="A64729" s="148"/>
      <c r="B64729" s="148"/>
      <c r="C64729" s="148"/>
    </row>
    <row r="64730" spans="1:3">
      <c r="A64730" s="149"/>
      <c r="B64730" s="149"/>
      <c r="C64730" s="149"/>
    </row>
    <row r="64801" spans="1:3" ht="15.75">
      <c r="A64801" s="148"/>
      <c r="B64801" s="148"/>
      <c r="C64801" s="148"/>
    </row>
    <row r="64802" spans="1:3">
      <c r="A64802" s="149"/>
      <c r="B64802" s="149"/>
      <c r="C64802" s="149"/>
    </row>
    <row r="64873" spans="1:3" ht="15.75">
      <c r="A64873" s="148"/>
      <c r="B64873" s="148"/>
      <c r="C64873" s="148"/>
    </row>
    <row r="64874" spans="1:3">
      <c r="A64874" s="149"/>
      <c r="B64874" s="149"/>
      <c r="C64874" s="149"/>
    </row>
    <row r="64945" spans="1:3" ht="15.75">
      <c r="A64945" s="148"/>
      <c r="B64945" s="148"/>
      <c r="C64945" s="148"/>
    </row>
    <row r="64946" spans="1:3">
      <c r="A64946" s="149"/>
      <c r="B64946" s="149"/>
      <c r="C64946" s="149"/>
    </row>
    <row r="65017" spans="1:3" ht="15.75">
      <c r="A65017" s="148"/>
      <c r="B65017" s="148"/>
      <c r="C65017" s="148"/>
    </row>
    <row r="65018" spans="1:3">
      <c r="A65018" s="149"/>
      <c r="B65018" s="149"/>
      <c r="C65018" s="149"/>
    </row>
    <row r="65089" spans="1:3" ht="15.75">
      <c r="A65089" s="148"/>
      <c r="B65089" s="148"/>
      <c r="C65089" s="148"/>
    </row>
    <row r="65090" spans="1:3">
      <c r="A65090" s="149"/>
      <c r="B65090" s="149"/>
      <c r="C65090" s="149"/>
    </row>
    <row r="65161" spans="1:3" ht="15.75">
      <c r="A65161" s="148"/>
      <c r="B65161" s="148"/>
      <c r="C65161" s="148"/>
    </row>
    <row r="65162" spans="1:3">
      <c r="A65162" s="149"/>
      <c r="B65162" s="149"/>
      <c r="C65162" s="149"/>
    </row>
    <row r="65233" spans="1:3" ht="15.75">
      <c r="A65233" s="148"/>
      <c r="B65233" s="148"/>
      <c r="C65233" s="148"/>
    </row>
    <row r="65234" spans="1:3">
      <c r="A65234" s="149"/>
      <c r="B65234" s="149"/>
      <c r="C65234" s="149"/>
    </row>
    <row r="65305" spans="1:3" ht="15.75">
      <c r="A65305" s="148"/>
      <c r="B65305" s="148"/>
      <c r="C65305" s="148"/>
    </row>
    <row r="65306" spans="1:3">
      <c r="A65306" s="149"/>
      <c r="B65306" s="149"/>
      <c r="C65306" s="149"/>
    </row>
    <row r="65377" spans="1:3" ht="15.75">
      <c r="A65377" s="148"/>
      <c r="B65377" s="148"/>
      <c r="C65377" s="148"/>
    </row>
    <row r="65378" spans="1:3">
      <c r="A65378" s="149"/>
      <c r="B65378" s="149"/>
      <c r="C65378" s="149"/>
    </row>
    <row r="65449" spans="1:3" ht="15.75">
      <c r="A65449" s="148"/>
      <c r="B65449" s="148"/>
      <c r="C65449" s="148"/>
    </row>
    <row r="65450" spans="1:3">
      <c r="A65450" s="149"/>
      <c r="B65450" s="149"/>
      <c r="C65450" s="149"/>
    </row>
    <row r="65521" spans="1:3" ht="15.75">
      <c r="A65521" s="148"/>
      <c r="B65521" s="148"/>
      <c r="C65521" s="148"/>
    </row>
    <row r="65522" spans="1:3">
      <c r="A65522" s="149"/>
      <c r="B65522" s="149"/>
      <c r="C65522" s="149"/>
    </row>
  </sheetData>
  <sheetProtection sheet="1" objects="1" scenarios="1"/>
  <phoneticPr fontId="12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I74"/>
  <sheetViews>
    <sheetView zoomScaleNormal="100" workbookViewId="0">
      <selection activeCell="H11" sqref="H11"/>
    </sheetView>
  </sheetViews>
  <sheetFormatPr defaultRowHeight="15"/>
  <cols>
    <col min="1" max="1" width="9.140625" style="54"/>
    <col min="2" max="2" width="12" style="54" bestFit="1" customWidth="1"/>
    <col min="3" max="3" width="27" style="54" customWidth="1"/>
    <col min="4" max="4" width="9.140625" style="54"/>
    <col min="5" max="5" width="16.42578125" style="54" bestFit="1" customWidth="1"/>
    <col min="6" max="6" width="15.7109375" style="54" bestFit="1" customWidth="1"/>
    <col min="7" max="7" width="9.140625" style="54"/>
    <col min="8" max="8" width="30.140625" style="54" customWidth="1"/>
    <col min="9" max="9" width="17.5703125" style="54" bestFit="1" customWidth="1"/>
    <col min="10" max="10" width="9.140625" style="54"/>
    <col min="11" max="11" width="11.140625" style="54" customWidth="1"/>
    <col min="12" max="12" width="27" style="54" customWidth="1"/>
    <col min="13" max="13" width="9.140625" style="54"/>
    <col min="14" max="14" width="12.140625" style="54" customWidth="1"/>
    <col min="15" max="15" width="11.7109375" style="54" customWidth="1"/>
    <col min="16" max="16" width="9.140625" style="54"/>
    <col min="17" max="17" width="27" style="54" customWidth="1"/>
    <col min="18" max="16384" width="9.140625" style="54"/>
  </cols>
  <sheetData>
    <row r="1" spans="1:9">
      <c r="A1" s="74" t="s">
        <v>60</v>
      </c>
      <c r="B1" s="74"/>
      <c r="C1" s="156"/>
      <c r="D1" s="29" t="s">
        <v>78</v>
      </c>
    </row>
    <row r="3" spans="1:9" ht="57.75" customHeight="1" thickBot="1">
      <c r="B3" s="157" t="s">
        <v>41</v>
      </c>
      <c r="C3" s="157" t="s">
        <v>3</v>
      </c>
      <c r="D3" s="157" t="s">
        <v>4</v>
      </c>
      <c r="E3" s="158" t="str">
        <f>IF($D$1="Årligt","Difference mellem grønt og konventionelt produkt (årlig)","Difference mellem grønt og konventionelt produkt (over hele levetiden)")</f>
        <v>Difference mellem grønt og konventionelt produkt (årlig)</v>
      </c>
      <c r="F3" s="158" t="s">
        <v>48</v>
      </c>
    </row>
    <row r="4" spans="1:9">
      <c r="A4" s="135"/>
      <c r="B4" s="159" t="str">
        <f ca="1">IF(AND(sorteringsmaskine!$CW6="",AND(sorteringsmaskine!$CW6="",sorteringsmaskine!$CW5="")=FALSE)=TRUE,"Samlet effekt",sorteringsmaskine!CS6)</f>
        <v>I</v>
      </c>
      <c r="C4" s="159" t="str">
        <f ca="1">IF(AND(sorteringsmaskine!$CW6="",AND(sorteringsmaskine!$CW6="",sorteringsmaskine!$CW5="")=FALSE)=TRUE,"",sorteringsmaskine!CT6)</f>
        <v>Fremstillingsomkostninger</v>
      </c>
      <c r="D4" s="159" t="str">
        <f ca="1">IF(AND(sorteringsmaskine!$CW6="",AND(sorteringsmaskine!$CW6="",sorteringsmaskine!$CW5="")=FALSE)=TRUE,"kr.",sorteringsmaskine!CU6)</f>
        <v>kr.</v>
      </c>
      <c r="E4" s="160">
        <f ca="1">IF($D$1="Årligt",IF(sorteringsmaskine!CV6="","",sorteringsmaskine!CV6/Forudsætninger!$B$4*sorteringsmaskine!CZ6),sorteringsmaskine!CV6)</f>
        <v>-34</v>
      </c>
      <c r="F4" s="161">
        <f ca="1">IF(AND(sorteringsmaskine!$CW6="",AND(sorteringsmaskine!$CW6="",sorteringsmaskine!$CW5="")=FALSE)=TRUE,Beregninger!$AZ$73,sorteringsmaskine!CW6)</f>
        <v>-34</v>
      </c>
      <c r="G4" s="135"/>
      <c r="H4" s="168" t="s">
        <v>42</v>
      </c>
      <c r="I4" s="169">
        <f ca="1">Beregninger!EX73</f>
        <v>-34</v>
      </c>
    </row>
    <row r="5" spans="1:9">
      <c r="A5" s="135"/>
      <c r="B5" s="162" t="str">
        <f ca="1">IF(AND(sorteringsmaskine!$CW7="",AND(sorteringsmaskine!$CW7="",sorteringsmaskine!$CW6="")=FALSE)=TRUE,"Samlet effekt",sorteringsmaskine!CS7)</f>
        <v>III</v>
      </c>
      <c r="C5" s="159" t="str">
        <f ca="1">IF(AND(sorteringsmaskine!$CW7="",AND(sorteringsmaskine!$CW7="",sorteringsmaskine!$CW6="")=FALSE)=TRUE,"",sorteringsmaskine!CT7)</f>
        <v>Elforbrug (Privat)</v>
      </c>
      <c r="D5" s="159" t="str">
        <f ca="1">IF(AND(sorteringsmaskine!$CW7="",AND(sorteringsmaskine!$CW7="",sorteringsmaskine!$CW6="")=FALSE)=TRUE,"kr.",sorteringsmaskine!CU7)</f>
        <v>kWh</v>
      </c>
      <c r="E5" s="160">
        <f ca="1">IF($D$1="Årligt",IF(sorteringsmaskine!CV7="","",sorteringsmaskine!CV7/Forudsætninger!$B$4*sorteringsmaskine!CZ7),sorteringsmaskine!CV7)</f>
        <v>99</v>
      </c>
      <c r="F5" s="161">
        <f ca="1">IF(AND(sorteringsmaskine!$CW7="",AND(sorteringsmaskine!$CW7="",sorteringsmaskine!$CW6="")=FALSE)=TRUE,Beregninger!$AZ$73,sorteringsmaskine!CW7)</f>
        <v>480.35308919389757</v>
      </c>
      <c r="G5" s="135"/>
      <c r="H5" s="170" t="s">
        <v>43</v>
      </c>
      <c r="I5" s="171">
        <f ca="1">Beregninger!EY73</f>
        <v>0</v>
      </c>
    </row>
    <row r="6" spans="1:9">
      <c r="A6" s="135"/>
      <c r="B6" s="162" t="str">
        <f ca="1">IF(AND(sorteringsmaskine!$CW8="",AND(sorteringsmaskine!$CW8="",sorteringsmaskine!$CW7="")=FALSE)=TRUE,"Samlet effekt",sorteringsmaskine!CS8)</f>
        <v>III</v>
      </c>
      <c r="C6" s="159" t="str">
        <f ca="1">IF(AND(sorteringsmaskine!$CW8="",AND(sorteringsmaskine!$CW8="",sorteringsmaskine!$CW7="")=FALSE)=TRUE,"",sorteringsmaskine!CT8)</f>
        <v>CO2 fra fossilt brændsel</v>
      </c>
      <c r="D6" s="159" t="str">
        <f ca="1">IF(AND(sorteringsmaskine!$CW8="",AND(sorteringsmaskine!$CW8="",sorteringsmaskine!$CW7="")=FALSE)=TRUE,"kr.",sorteringsmaskine!CU8)</f>
        <v>kg</v>
      </c>
      <c r="E6" s="160">
        <f ca="1">IF($D$1="Årligt",IF(sorteringsmaskine!CV8="","",sorteringsmaskine!CV8/Forudsætninger!$B$4*sorteringsmaskine!CZ8),sorteringsmaskine!CV8)</f>
        <v>90.460000000000008</v>
      </c>
      <c r="F6" s="161">
        <f ca="1">IF(AND(sorteringsmaskine!$CW8="",AND(sorteringsmaskine!$CW8="",sorteringsmaskine!$CW7="")=FALSE)=TRUE,Beregninger!$AZ$73,sorteringsmaskine!CW8)</f>
        <v>146.04395116122868</v>
      </c>
      <c r="G6" s="135"/>
      <c r="H6" s="170" t="s">
        <v>44</v>
      </c>
      <c r="I6" s="171">
        <f ca="1">Beregninger!EZ73</f>
        <v>663.74072633925141</v>
      </c>
    </row>
    <row r="7" spans="1:9">
      <c r="A7" s="135"/>
      <c r="B7" s="162" t="str">
        <f ca="1">IF(AND(sorteringsmaskine!$CW9="",AND(sorteringsmaskine!$CW9="",sorteringsmaskine!$CW8="")=FALSE)=TRUE,"Samlet effekt",sorteringsmaskine!CS9)</f>
        <v>III</v>
      </c>
      <c r="C7" s="159" t="str">
        <f ca="1">IF(AND(sorteringsmaskine!$CW9="",AND(sorteringsmaskine!$CW9="",sorteringsmaskine!$CW8="")=FALSE)=TRUE,"",sorteringsmaskine!CT9)</f>
        <v>SO2</v>
      </c>
      <c r="D7" s="159" t="str">
        <f ca="1">IF(AND(sorteringsmaskine!$CW9="",AND(sorteringsmaskine!$CW9="",sorteringsmaskine!$CW8="")=FALSE)=TRUE,"kr.",sorteringsmaskine!CU9)</f>
        <v>kg</v>
      </c>
      <c r="E7" s="163">
        <f ca="1">IF($D$1="Årligt",IF(sorteringsmaskine!CV9="","",sorteringsmaskine!CV9/Forudsætninger!$B$4*sorteringsmaskine!CZ9),sorteringsmaskine!CV9)</f>
        <v>2.0661299999999997E-2</v>
      </c>
      <c r="F7" s="161">
        <f ca="1">IF(AND(sorteringsmaskine!$CW9="",AND(sorteringsmaskine!$CW9="",sorteringsmaskine!$CW8="")=FALSE)=TRUE,Beregninger!$AZ$73,sorteringsmaskine!CW9)</f>
        <v>14.647393213132117</v>
      </c>
      <c r="G7" s="135"/>
      <c r="H7" s="170" t="s">
        <v>45</v>
      </c>
      <c r="I7" s="171">
        <f ca="1">Beregninger!FA73</f>
        <v>0</v>
      </c>
    </row>
    <row r="8" spans="1:9" ht="15.75" thickBot="1">
      <c r="A8" s="135"/>
      <c r="B8" s="162" t="str">
        <f ca="1">IF(AND(sorteringsmaskine!$CW10="",AND(sorteringsmaskine!$CW10="",sorteringsmaskine!$CW9="")=FALSE)=TRUE,"Samlet effekt",sorteringsmaskine!CS10)</f>
        <v>III</v>
      </c>
      <c r="C8" s="159" t="str">
        <f ca="1">IF(AND(sorteringsmaskine!$CW10="",AND(sorteringsmaskine!$CW10="",sorteringsmaskine!$CW9="")=FALSE)=TRUE,"",sorteringsmaskine!CT10)</f>
        <v>NOX/NO2</v>
      </c>
      <c r="D8" s="159" t="str">
        <f ca="1">IF(AND(sorteringsmaskine!$CW10="",AND(sorteringsmaskine!$CW10="",sorteringsmaskine!$CW9="")=FALSE)=TRUE,"kr.",sorteringsmaskine!CU10)</f>
        <v>kg</v>
      </c>
      <c r="E8" s="163">
        <f ca="1">IF($D$1="Årligt",IF(sorteringsmaskine!CV10="","",sorteringsmaskine!CV10/Forudsætninger!$B$4*sorteringsmaskine!CZ10),sorteringsmaskine!CV10)</f>
        <v>4.7846700000000006E-2</v>
      </c>
      <c r="F8" s="161">
        <f ca="1">IF(AND(sorteringsmaskine!$CW10="",AND(sorteringsmaskine!$CW10="",sorteringsmaskine!$CW9="")=FALSE)=TRUE,Beregninger!$AZ$73,sorteringsmaskine!CW10)</f>
        <v>21.769494240535966</v>
      </c>
      <c r="G8" s="135"/>
      <c r="H8" s="172" t="s">
        <v>10</v>
      </c>
      <c r="I8" s="173">
        <f ca="1">Beregninger!AZ73</f>
        <v>629.74072633925141</v>
      </c>
    </row>
    <row r="9" spans="1:9" ht="15.75" thickBot="1">
      <c r="A9" s="135"/>
      <c r="B9" s="162" t="str">
        <f ca="1">IF(AND(sorteringsmaskine!$CW11="",AND(sorteringsmaskine!$CW11="",sorteringsmaskine!$CW10="")=FALSE)=TRUE,"Samlet effekt",sorteringsmaskine!CS11)</f>
        <v>III</v>
      </c>
      <c r="C9" s="159" t="str">
        <f ca="1">IF(AND(sorteringsmaskine!$CW11="",AND(sorteringsmaskine!$CW11="",sorteringsmaskine!$CW10="")=FALSE)=TRUE,"",sorteringsmaskine!CT11)</f>
        <v>Metan (CH4)</v>
      </c>
      <c r="D9" s="159" t="str">
        <f ca="1">IF(AND(sorteringsmaskine!$CW11="",AND(sorteringsmaskine!$CW11="",sorteringsmaskine!$CW10="")=FALSE)=TRUE,"kr.",sorteringsmaskine!CU11)</f>
        <v>kg</v>
      </c>
      <c r="E9" s="163">
        <f ca="1">IF($D$1="Årligt",IF(sorteringsmaskine!CV11="","",sorteringsmaskine!CV11/Forudsætninger!$B$4*sorteringsmaskine!CZ11),sorteringsmaskine!CV11)</f>
        <v>1.9809899999999995E-2</v>
      </c>
      <c r="F9" s="161">
        <f ca="1">IF(AND(sorteringsmaskine!$CW11="",AND(sorteringsmaskine!$CW11="",sorteringsmaskine!$CW10="")=FALSE)=TRUE,Beregninger!$AZ$73,sorteringsmaskine!CW11)</f>
        <v>0.67162765233567645</v>
      </c>
      <c r="G9" s="135"/>
      <c r="H9" s="155"/>
    </row>
    <row r="10" spans="1:9">
      <c r="A10" s="135"/>
      <c r="B10" s="162" t="str">
        <f ca="1">IF(AND(sorteringsmaskine!$CW12="",AND(sorteringsmaskine!$CW12="",sorteringsmaskine!$CW11="")=FALSE)=TRUE,"Samlet effekt",sorteringsmaskine!CS12)</f>
        <v>III</v>
      </c>
      <c r="C10" s="159" t="str">
        <f ca="1">IF(AND(sorteringsmaskine!$CW12="",AND(sorteringsmaskine!$CW12="",sorteringsmaskine!$CW11="")=FALSE)=TRUE,"",sorteringsmaskine!CT12)</f>
        <v>Lattergas (N2O)</v>
      </c>
      <c r="D10" s="159" t="str">
        <f ca="1">IF(AND(sorteringsmaskine!$CW12="",AND(sorteringsmaskine!$CW12="",sorteringsmaskine!$CW11="")=FALSE)=TRUE,"kr.",sorteringsmaskine!CU12)</f>
        <v>kg</v>
      </c>
      <c r="E10" s="163">
        <f ca="1">IF($D$1="Årligt",IF(sorteringsmaskine!CV12="","",sorteringsmaskine!CV12/Forudsætninger!$B$4*sorteringsmaskine!CZ12),sorteringsmaskine!CV12)</f>
        <v>5.0984999999999995E-4</v>
      </c>
      <c r="F10" s="161">
        <f ca="1">IF(AND(sorteringsmaskine!$CW12="",AND(sorteringsmaskine!$CW12="",sorteringsmaskine!$CW11="")=FALSE)=TRUE,Beregninger!$AZ$73,sorteringsmaskine!CW12)</f>
        <v>0.25517087812139344</v>
      </c>
      <c r="G10" s="135"/>
      <c r="H10" s="174" t="s">
        <v>11</v>
      </c>
      <c r="I10" s="175">
        <f ca="1">Beregninger!FF73</f>
        <v>446.35308919389757</v>
      </c>
    </row>
    <row r="11" spans="1:9">
      <c r="A11" s="135"/>
      <c r="B11" s="162" t="str">
        <f ca="1">IF(AND(sorteringsmaskine!$CW13="",AND(sorteringsmaskine!$CW13="",sorteringsmaskine!$CW12="")=FALSE)=TRUE,"Samlet effekt",sorteringsmaskine!CS13)</f>
        <v>Samlet effekt</v>
      </c>
      <c r="C11" s="159" t="str">
        <f ca="1">IF(AND(sorteringsmaskine!$CW13="",AND(sorteringsmaskine!$CW13="",sorteringsmaskine!$CW12="")=FALSE)=TRUE,"",sorteringsmaskine!CT13)</f>
        <v/>
      </c>
      <c r="D11" s="159" t="str">
        <f ca="1">IF(AND(sorteringsmaskine!$CW13="",AND(sorteringsmaskine!$CW13="",sorteringsmaskine!$CW12="")=FALSE)=TRUE,"kr.",sorteringsmaskine!CU13)</f>
        <v>kr.</v>
      </c>
      <c r="E11" s="163" t="str">
        <f ca="1">IF($D$1="Årligt",IF(sorteringsmaskine!CV13="","",sorteringsmaskine!CV13/Forudsætninger!$B$4*sorteringsmaskine!CZ13),sorteringsmaskine!CV13)</f>
        <v/>
      </c>
      <c r="F11" s="161">
        <f ca="1">IF(AND(sorteringsmaskine!$CW13="",AND(sorteringsmaskine!$CW13="",sorteringsmaskine!$CW12="")=FALSE)=TRUE,Beregninger!$AZ$73,sorteringsmaskine!CW13)</f>
        <v>629.74072633925141</v>
      </c>
      <c r="G11" s="135"/>
      <c r="H11" s="176" t="s">
        <v>12</v>
      </c>
      <c r="I11" s="177">
        <f ca="1">Beregninger!FG73</f>
        <v>183.38763714535384</v>
      </c>
    </row>
    <row r="12" spans="1:9" ht="15.75" thickBot="1">
      <c r="A12" s="135"/>
      <c r="B12" s="162" t="str">
        <f ca="1">IF(AND(sorteringsmaskine!$CW14="",AND(sorteringsmaskine!$CW14="",sorteringsmaskine!$CW13="")=FALSE)=TRUE,"Samlet effekt",sorteringsmaskine!CS14)</f>
        <v/>
      </c>
      <c r="C12" s="162" t="str">
        <f ca="1">IF(AND(sorteringsmaskine!$CW14="",AND(sorteringsmaskine!$CW14="",sorteringsmaskine!$CW13="")=FALSE)=TRUE,"",sorteringsmaskine!CT14)</f>
        <v/>
      </c>
      <c r="D12" s="159" t="str">
        <f ca="1">IF(AND(sorteringsmaskine!$CW14="",AND(sorteringsmaskine!$CW14="",sorteringsmaskine!$CW13="")=FALSE)=TRUE,"kr.",sorteringsmaskine!CU14)</f>
        <v/>
      </c>
      <c r="E12" s="163" t="str">
        <f ca="1">IF($D$1="Årligt",IF(sorteringsmaskine!CV14="","",sorteringsmaskine!CV14/Forudsætninger!$B$4*sorteringsmaskine!CZ14),sorteringsmaskine!CV14)</f>
        <v/>
      </c>
      <c r="F12" s="161" t="str">
        <f ca="1">IF(AND(sorteringsmaskine!$CW14="",AND(sorteringsmaskine!$CW14="",sorteringsmaskine!$CW13="")=FALSE)=TRUE,Beregninger!$AZ$73,sorteringsmaskine!CW14)</f>
        <v/>
      </c>
      <c r="G12" s="135"/>
      <c r="H12" s="178" t="s">
        <v>10</v>
      </c>
      <c r="I12" s="179">
        <f ca="1">Beregninger!AZ73</f>
        <v>629.74072633925141</v>
      </c>
    </row>
    <row r="13" spans="1:9">
      <c r="A13" s="135"/>
      <c r="B13" s="162" t="str">
        <f ca="1">IF(AND(sorteringsmaskine!$CW15="",AND(sorteringsmaskine!$CW15="",sorteringsmaskine!$CW14="")=FALSE)=TRUE,"Samlet effekt",sorteringsmaskine!CS15)</f>
        <v/>
      </c>
      <c r="C13" s="159" t="str">
        <f ca="1">IF(AND(sorteringsmaskine!$CW15="",AND(sorteringsmaskine!$CW15="",sorteringsmaskine!$CW14="")=FALSE)=TRUE,"",sorteringsmaskine!CT15)</f>
        <v/>
      </c>
      <c r="D13" s="159" t="str">
        <f ca="1">IF(AND(sorteringsmaskine!$CW15="",AND(sorteringsmaskine!$CW15="",sorteringsmaskine!$CW14="")=FALSE)=TRUE,"kr.",sorteringsmaskine!CU15)</f>
        <v/>
      </c>
      <c r="E13" s="163" t="str">
        <f ca="1">IF($D$1="Årligt",IF(sorteringsmaskine!CV15="","",sorteringsmaskine!CV15/Forudsætninger!$B$4*sorteringsmaskine!CZ15),sorteringsmaskine!CV15)</f>
        <v/>
      </c>
      <c r="F13" s="161" t="str">
        <f ca="1">IF(AND(sorteringsmaskine!$CW15="",AND(sorteringsmaskine!$CW15="",sorteringsmaskine!$CW14="")=FALSE)=TRUE,Beregninger!$AZ$73,sorteringsmaskine!CW15)</f>
        <v/>
      </c>
      <c r="G13" s="135"/>
    </row>
    <row r="14" spans="1:9">
      <c r="A14" s="135"/>
      <c r="B14" s="162" t="str">
        <f ca="1">IF(AND(sorteringsmaskine!$CW16="",AND(sorteringsmaskine!$CW16="",sorteringsmaskine!$CW15="")=FALSE)=TRUE,"Samlet effekt",sorteringsmaskine!CS16)</f>
        <v/>
      </c>
      <c r="C14" s="159" t="str">
        <f ca="1">IF(AND(sorteringsmaskine!$CW16="",AND(sorteringsmaskine!$CW16="",sorteringsmaskine!$CW15="")=FALSE)=TRUE,"",sorteringsmaskine!CT16)</f>
        <v/>
      </c>
      <c r="D14" s="159" t="str">
        <f ca="1">IF(AND(sorteringsmaskine!$CW16="",AND(sorteringsmaskine!$CW16="",sorteringsmaskine!$CW15="")=FALSE)=TRUE,"kr.",sorteringsmaskine!CU16)</f>
        <v/>
      </c>
      <c r="E14" s="160" t="str">
        <f ca="1">IF($D$1="Årligt",IF(sorteringsmaskine!CV16="","",sorteringsmaskine!CV16/Forudsætninger!$B$4*sorteringsmaskine!CZ16),sorteringsmaskine!CV16)</f>
        <v/>
      </c>
      <c r="F14" s="161" t="str">
        <f ca="1">IF(AND(sorteringsmaskine!$CW16="",AND(sorteringsmaskine!$CW16="",sorteringsmaskine!$CW15="")=FALSE)=TRUE,Beregninger!$AZ$73,sorteringsmaskine!CW16)</f>
        <v/>
      </c>
      <c r="G14" s="135"/>
    </row>
    <row r="15" spans="1:9">
      <c r="A15" s="135"/>
      <c r="B15" s="162" t="str">
        <f ca="1">IF(AND(sorteringsmaskine!$CW17="",AND(sorteringsmaskine!$CW17="",sorteringsmaskine!$CW16="")=FALSE)=TRUE,"Samlet effekt",sorteringsmaskine!CS17)</f>
        <v/>
      </c>
      <c r="C15" s="159" t="str">
        <f ca="1">IF(AND(sorteringsmaskine!$CW17="",AND(sorteringsmaskine!$CW17="",sorteringsmaskine!$CW16="")=FALSE)=TRUE,"",sorteringsmaskine!CT17)</f>
        <v/>
      </c>
      <c r="D15" s="159" t="str">
        <f ca="1">IF(AND(sorteringsmaskine!$CW17="",AND(sorteringsmaskine!$CW17="",sorteringsmaskine!$CW16="")=FALSE)=TRUE,"kr.",sorteringsmaskine!CU17)</f>
        <v/>
      </c>
      <c r="E15" s="160" t="str">
        <f ca="1">IF($D$1="Årligt",IF(sorteringsmaskine!CV17="","",sorteringsmaskine!CV17/Forudsætninger!$B$4*sorteringsmaskine!CZ17),sorteringsmaskine!CV17)</f>
        <v/>
      </c>
      <c r="F15" s="161" t="str">
        <f ca="1">IF(AND(sorteringsmaskine!$CW17="",AND(sorteringsmaskine!$CW17="",sorteringsmaskine!$CW16="")=FALSE)=TRUE,Beregninger!$AZ$73,sorteringsmaskine!CW17)</f>
        <v/>
      </c>
      <c r="G15" s="135"/>
    </row>
    <row r="16" spans="1:9">
      <c r="A16" s="135"/>
      <c r="B16" s="162" t="str">
        <f ca="1">IF(AND(sorteringsmaskine!$CW18="",AND(sorteringsmaskine!$CW18="",sorteringsmaskine!$CW17="")=FALSE)=TRUE,"Samlet effekt",sorteringsmaskine!CS18)</f>
        <v/>
      </c>
      <c r="C16" s="159" t="str">
        <f ca="1">IF(AND(sorteringsmaskine!$CW18="",AND(sorteringsmaskine!$CW18="",sorteringsmaskine!$CW17="")=FALSE)=TRUE,"",sorteringsmaskine!CT18)</f>
        <v/>
      </c>
      <c r="D16" s="159" t="str">
        <f ca="1">IF(AND(sorteringsmaskine!$CW18="",AND(sorteringsmaskine!$CW18="",sorteringsmaskine!$CW17="")=FALSE)=TRUE,"kr.",sorteringsmaskine!CU18)</f>
        <v/>
      </c>
      <c r="E16" s="160" t="str">
        <f ca="1">IF($D$1="Årligt",IF(sorteringsmaskine!CV18="","",sorteringsmaskine!CV18/Forudsætninger!$B$4*sorteringsmaskine!CZ18),sorteringsmaskine!CV18)</f>
        <v/>
      </c>
      <c r="F16" s="161" t="str">
        <f ca="1">IF(AND(sorteringsmaskine!$CW18="",AND(sorteringsmaskine!$CW18="",sorteringsmaskine!$CW17="")=FALSE)=TRUE,Beregninger!$AZ$73,sorteringsmaskine!CW18)</f>
        <v/>
      </c>
      <c r="G16" s="135"/>
    </row>
    <row r="17" spans="1:7">
      <c r="A17" s="135"/>
      <c r="B17" s="162" t="str">
        <f ca="1">IF(AND(sorteringsmaskine!$CW19="",AND(sorteringsmaskine!$CW19="",sorteringsmaskine!$CW18="")=FALSE)=TRUE,"Samlet effekt",sorteringsmaskine!CS19)</f>
        <v/>
      </c>
      <c r="C17" s="159" t="str">
        <f ca="1">IF(AND(sorteringsmaskine!$CW19="",AND(sorteringsmaskine!$CW19="",sorteringsmaskine!$CW18="")=FALSE)=TRUE,"",sorteringsmaskine!CT19)</f>
        <v/>
      </c>
      <c r="D17" s="159" t="str">
        <f ca="1">IF(AND(sorteringsmaskine!$CW19="",AND(sorteringsmaskine!$CW19="",sorteringsmaskine!$CW18="")=FALSE)=TRUE,"kr.",sorteringsmaskine!CU19)</f>
        <v/>
      </c>
      <c r="E17" s="160" t="str">
        <f ca="1">IF($D$1="Årligt",IF(sorteringsmaskine!CV19="","",sorteringsmaskine!CV19/Forudsætninger!$B$4*sorteringsmaskine!CZ19),sorteringsmaskine!CV19)</f>
        <v/>
      </c>
      <c r="F17" s="161" t="str">
        <f ca="1">IF(AND(sorteringsmaskine!$CW19="",AND(sorteringsmaskine!$CW19="",sorteringsmaskine!$CW18="")=FALSE)=TRUE,Beregninger!$AZ$73,sorteringsmaskine!CW19)</f>
        <v/>
      </c>
      <c r="G17" s="135"/>
    </row>
    <row r="18" spans="1:7">
      <c r="A18" s="135"/>
      <c r="B18" s="162" t="str">
        <f ca="1">IF(AND(sorteringsmaskine!$CW20="",AND(sorteringsmaskine!$CW20="",sorteringsmaskine!$CW19="")=FALSE)=TRUE,"Samlet effekt",sorteringsmaskine!CS20)</f>
        <v/>
      </c>
      <c r="C18" s="159" t="str">
        <f ca="1">IF(AND(sorteringsmaskine!$CW20="",AND(sorteringsmaskine!$CW20="",sorteringsmaskine!$CW19="")=FALSE)=TRUE,"",sorteringsmaskine!CT20)</f>
        <v/>
      </c>
      <c r="D18" s="159" t="str">
        <f ca="1">IF(AND(sorteringsmaskine!$CW20="",AND(sorteringsmaskine!$CW20="",sorteringsmaskine!$CW19="")=FALSE)=TRUE,"kr.",sorteringsmaskine!CU20)</f>
        <v/>
      </c>
      <c r="E18" s="160" t="str">
        <f ca="1">IF($D$1="Årligt",IF(sorteringsmaskine!CV20="","",sorteringsmaskine!CV20/Forudsætninger!$B$4*sorteringsmaskine!CZ20),sorteringsmaskine!CV20)</f>
        <v/>
      </c>
      <c r="F18" s="161" t="str">
        <f ca="1">IF(AND(sorteringsmaskine!$CW20="",AND(sorteringsmaskine!$CW20="",sorteringsmaskine!$CW19="")=FALSE)=TRUE,Beregninger!$AZ$73,sorteringsmaskine!CW20)</f>
        <v/>
      </c>
      <c r="G18" s="135"/>
    </row>
    <row r="19" spans="1:7">
      <c r="A19" s="135"/>
      <c r="B19" s="162" t="str">
        <f ca="1">IF(AND(sorteringsmaskine!$CW21="",AND(sorteringsmaskine!$CW21="",sorteringsmaskine!$CW20="")=FALSE)=TRUE,"Samlet effekt",sorteringsmaskine!CS21)</f>
        <v/>
      </c>
      <c r="C19" s="159" t="str">
        <f ca="1">IF(AND(sorteringsmaskine!$CW21="",AND(sorteringsmaskine!$CW21="",sorteringsmaskine!$CW20="")=FALSE)=TRUE,"",sorteringsmaskine!CT21)</f>
        <v/>
      </c>
      <c r="D19" s="159" t="str">
        <f ca="1">IF(AND(sorteringsmaskine!$CW21="",AND(sorteringsmaskine!$CW21="",sorteringsmaskine!$CW20="")=FALSE)=TRUE,"kr.",sorteringsmaskine!CU21)</f>
        <v/>
      </c>
      <c r="E19" s="160" t="str">
        <f ca="1">IF($D$1="Årligt",IF(sorteringsmaskine!CV21="","",sorteringsmaskine!CV21/Forudsætninger!$B$4*sorteringsmaskine!CZ21),sorteringsmaskine!CV21)</f>
        <v/>
      </c>
      <c r="F19" s="161" t="str">
        <f ca="1">IF(AND(sorteringsmaskine!$CW21="",AND(sorteringsmaskine!$CW21="",sorteringsmaskine!$CW20="")=FALSE)=TRUE,Beregninger!$AZ$73,sorteringsmaskine!CW21)</f>
        <v/>
      </c>
      <c r="G19" s="135"/>
    </row>
    <row r="20" spans="1:7">
      <c r="A20" s="135"/>
      <c r="B20" s="162" t="str">
        <f ca="1">IF(AND(sorteringsmaskine!$CW22="",AND(sorteringsmaskine!$CW22="",sorteringsmaskine!$CW21="")=FALSE)=TRUE,"Samlet effekt",sorteringsmaskine!CS22)</f>
        <v/>
      </c>
      <c r="C20" s="159" t="str">
        <f ca="1">IF(AND(sorteringsmaskine!$CW22="",AND(sorteringsmaskine!$CW22="",sorteringsmaskine!$CW21="")=FALSE)=TRUE,"",sorteringsmaskine!CT22)</f>
        <v/>
      </c>
      <c r="D20" s="159" t="str">
        <f ca="1">IF(AND(sorteringsmaskine!$CW22="",AND(sorteringsmaskine!$CW22="",sorteringsmaskine!$CW21="")=FALSE)=TRUE,"kr.",sorteringsmaskine!CU22)</f>
        <v/>
      </c>
      <c r="E20" s="160" t="str">
        <f ca="1">IF($D$1="Årligt",IF(sorteringsmaskine!CV22="","",sorteringsmaskine!CV22/Forudsætninger!$B$4*sorteringsmaskine!CZ22),sorteringsmaskine!CV22)</f>
        <v/>
      </c>
      <c r="F20" s="161" t="str">
        <f ca="1">IF(AND(sorteringsmaskine!$CW22="",AND(sorteringsmaskine!$CW22="",sorteringsmaskine!$CW21="")=FALSE)=TRUE,Beregninger!$AZ$73,sorteringsmaskine!CW22)</f>
        <v/>
      </c>
      <c r="G20" s="135"/>
    </row>
    <row r="21" spans="1:7">
      <c r="A21" s="135"/>
      <c r="B21" s="162" t="str">
        <f ca="1">IF(AND(sorteringsmaskine!$CW23="",AND(sorteringsmaskine!$CW23="",sorteringsmaskine!$CW22="")=FALSE)=TRUE,"Samlet effekt",sorteringsmaskine!CS23)</f>
        <v/>
      </c>
      <c r="C21" s="159" t="str">
        <f ca="1">IF(AND(sorteringsmaskine!$CW23="",AND(sorteringsmaskine!$CW23="",sorteringsmaskine!$CW22="")=FALSE)=TRUE,"",sorteringsmaskine!CT23)</f>
        <v/>
      </c>
      <c r="D21" s="159" t="str">
        <f ca="1">IF(AND(sorteringsmaskine!$CW23="",AND(sorteringsmaskine!$CW23="",sorteringsmaskine!$CW22="")=FALSE)=TRUE,"kr.",sorteringsmaskine!CU23)</f>
        <v/>
      </c>
      <c r="E21" s="160" t="str">
        <f ca="1">IF($D$1="Årligt",IF(sorteringsmaskine!CV23="","",sorteringsmaskine!CV23/Forudsætninger!$B$4*sorteringsmaskine!CZ23),sorteringsmaskine!CV23)</f>
        <v/>
      </c>
      <c r="F21" s="161" t="str">
        <f ca="1">IF(AND(sorteringsmaskine!$CW23="",AND(sorteringsmaskine!$CW23="",sorteringsmaskine!$CW22="")=FALSE)=TRUE,Beregninger!$AZ$73,sorteringsmaskine!CW23)</f>
        <v/>
      </c>
      <c r="G21" s="135"/>
    </row>
    <row r="22" spans="1:7">
      <c r="A22" s="135"/>
      <c r="B22" s="162" t="str">
        <f ca="1">IF(AND(sorteringsmaskine!$CW24="",AND(sorteringsmaskine!$CW24="",sorteringsmaskine!$CW23="")=FALSE)=TRUE,"Samlet effekt",sorteringsmaskine!CS24)</f>
        <v/>
      </c>
      <c r="C22" s="162" t="str">
        <f ca="1">IF(AND(sorteringsmaskine!$CW24="",AND(sorteringsmaskine!$CW24="",sorteringsmaskine!$CW23="")=FALSE)=TRUE,"",sorteringsmaskine!CT24)</f>
        <v/>
      </c>
      <c r="D22" s="159" t="str">
        <f ca="1">IF(AND(sorteringsmaskine!$CW24="",AND(sorteringsmaskine!$CW24="",sorteringsmaskine!$CW23="")=FALSE)=TRUE,"kr.",sorteringsmaskine!CU24)</f>
        <v/>
      </c>
      <c r="E22" s="160" t="str">
        <f ca="1">IF($D$1="Årligt",IF(sorteringsmaskine!CV24="","",sorteringsmaskine!CV24/Forudsætninger!$B$4*sorteringsmaskine!CZ24),sorteringsmaskine!CV24)</f>
        <v/>
      </c>
      <c r="F22" s="164" t="str">
        <f ca="1">IF(AND(sorteringsmaskine!$CW24="",AND(sorteringsmaskine!$CW24="",sorteringsmaskine!$CW23="")=FALSE)=TRUE,Beregninger!$AZ$73,sorteringsmaskine!CW24)</f>
        <v/>
      </c>
      <c r="G22" s="135"/>
    </row>
    <row r="23" spans="1:7">
      <c r="A23" s="135"/>
      <c r="B23" s="162" t="str">
        <f ca="1">IF(AND(sorteringsmaskine!$CW25="",AND(sorteringsmaskine!$CW25="",sorteringsmaskine!$CW24="")=FALSE)=TRUE,"Samlet effekt",sorteringsmaskine!CS25)</f>
        <v/>
      </c>
      <c r="C23" s="159" t="str">
        <f ca="1">IF(AND(sorteringsmaskine!$CW25="",AND(sorteringsmaskine!$CW25="",sorteringsmaskine!$CW24="")=FALSE)=TRUE,"",sorteringsmaskine!CT25)</f>
        <v/>
      </c>
      <c r="D23" s="159" t="str">
        <f ca="1">IF(AND(sorteringsmaskine!$CW25="",AND(sorteringsmaskine!$CW25="",sorteringsmaskine!$CW24="")=FALSE)=TRUE,"kr.",sorteringsmaskine!CU25)</f>
        <v/>
      </c>
      <c r="E23" s="160" t="str">
        <f ca="1">IF($D$1="Årligt",IF(sorteringsmaskine!CV25="","",sorteringsmaskine!CV25/Forudsætninger!$B$4*sorteringsmaskine!CZ25),sorteringsmaskine!CV25)</f>
        <v/>
      </c>
      <c r="F23" s="164" t="str">
        <f ca="1">IF(AND(sorteringsmaskine!$CW25="",AND(sorteringsmaskine!$CW25="",sorteringsmaskine!$CW24="")=FALSE)=TRUE,Beregninger!$AZ$73,sorteringsmaskine!CW25)</f>
        <v/>
      </c>
      <c r="G23" s="135"/>
    </row>
    <row r="24" spans="1:7">
      <c r="A24" s="135"/>
      <c r="B24" s="162" t="str">
        <f ca="1">IF(AND(sorteringsmaskine!$CW26="",AND(sorteringsmaskine!$CW26="",sorteringsmaskine!$CW25="")=FALSE)=TRUE,"Samlet effekt",sorteringsmaskine!CS26)</f>
        <v/>
      </c>
      <c r="C24" s="159" t="str">
        <f ca="1">IF(AND(sorteringsmaskine!$CW26="",AND(sorteringsmaskine!$CW26="",sorteringsmaskine!$CW25="")=FALSE)=TRUE,"",sorteringsmaskine!CT26)</f>
        <v/>
      </c>
      <c r="D24" s="159" t="str">
        <f ca="1">IF(AND(sorteringsmaskine!$CW26="",AND(sorteringsmaskine!$CW26="",sorteringsmaskine!$CW25="")=FALSE)=TRUE,"kr.",sorteringsmaskine!CU26)</f>
        <v/>
      </c>
      <c r="E24" s="160" t="str">
        <f ca="1">IF($D$1="Årligt",IF(sorteringsmaskine!CV26="","",sorteringsmaskine!CV26/Forudsætninger!$B$4*sorteringsmaskine!CZ26),sorteringsmaskine!CV26)</f>
        <v/>
      </c>
      <c r="F24" s="165" t="str">
        <f ca="1">IF(AND(sorteringsmaskine!$CW26="",AND(sorteringsmaskine!$CW26="",sorteringsmaskine!$CW25="")=FALSE)=TRUE,Beregninger!$AZ$73,sorteringsmaskine!CW26)</f>
        <v/>
      </c>
      <c r="G24" s="135"/>
    </row>
    <row r="25" spans="1:7">
      <c r="A25" s="135"/>
      <c r="B25" s="162" t="str">
        <f ca="1">IF(AND(sorteringsmaskine!$CW27="",AND(sorteringsmaskine!$CW27="",sorteringsmaskine!$CW26="")=FALSE)=TRUE,"Samlet effekt",sorteringsmaskine!CS27)</f>
        <v/>
      </c>
      <c r="C25" s="159" t="str">
        <f ca="1">IF(AND(sorteringsmaskine!$CW27="",AND(sorteringsmaskine!$CW27="",sorteringsmaskine!$CW26="")=FALSE)=TRUE,"",sorteringsmaskine!CT27)</f>
        <v/>
      </c>
      <c r="D25" s="159" t="str">
        <f ca="1">IF(AND(sorteringsmaskine!$CW27="",AND(sorteringsmaskine!$CW27="",sorteringsmaskine!$CW26="")=FALSE)=TRUE,"kr.",sorteringsmaskine!CU27)</f>
        <v/>
      </c>
      <c r="E25" s="160" t="str">
        <f ca="1">IF($D$1="Årligt",IF(sorteringsmaskine!CV27="","",sorteringsmaskine!CV27/Forudsætninger!$B$4*sorteringsmaskine!CZ27),sorteringsmaskine!CV27)</f>
        <v/>
      </c>
      <c r="F25" s="165" t="str">
        <f ca="1">IF(AND(sorteringsmaskine!$CW27="",AND(sorteringsmaskine!$CW27="",sorteringsmaskine!$CW26="")=FALSE)=TRUE,Beregninger!$AZ$73,sorteringsmaskine!CW27)</f>
        <v/>
      </c>
      <c r="G25" s="135"/>
    </row>
    <row r="26" spans="1:7">
      <c r="A26" s="135"/>
      <c r="B26" s="162" t="str">
        <f ca="1">IF(AND(sorteringsmaskine!$CW28="",AND(sorteringsmaskine!$CW28="",sorteringsmaskine!$CW27="")=FALSE)=TRUE,"Samlet effekt",sorteringsmaskine!CS28)</f>
        <v/>
      </c>
      <c r="C26" s="159" t="str">
        <f ca="1">IF(AND(sorteringsmaskine!$CW28="",AND(sorteringsmaskine!$CW28="",sorteringsmaskine!$CW27="")=FALSE)=TRUE,"",sorteringsmaskine!CT28)</f>
        <v/>
      </c>
      <c r="D26" s="159" t="str">
        <f ca="1">IF(AND(sorteringsmaskine!$CW28="",AND(sorteringsmaskine!$CW28="",sorteringsmaskine!$CW27="")=FALSE)=TRUE,"kr.",sorteringsmaskine!CU28)</f>
        <v/>
      </c>
      <c r="E26" s="160" t="str">
        <f ca="1">IF($D$1="Årligt",IF(sorteringsmaskine!CV28="","",sorteringsmaskine!CV28/Forudsætninger!$B$4*sorteringsmaskine!CZ28),sorteringsmaskine!CV28)</f>
        <v/>
      </c>
      <c r="F26" s="165" t="str">
        <f ca="1">IF(AND(sorteringsmaskine!$CW28="",AND(sorteringsmaskine!$CW28="",sorteringsmaskine!$CW27="")=FALSE)=TRUE,Beregninger!$AZ$73,sorteringsmaskine!CW28)</f>
        <v/>
      </c>
      <c r="G26" s="135"/>
    </row>
    <row r="27" spans="1:7">
      <c r="A27" s="135"/>
      <c r="B27" s="162" t="str">
        <f ca="1">IF(AND(sorteringsmaskine!$CW29="",AND(sorteringsmaskine!$CW29="",sorteringsmaskine!$CW28="")=FALSE)=TRUE,"Samlet effekt",sorteringsmaskine!CS29)</f>
        <v/>
      </c>
      <c r="C27" s="159" t="str">
        <f ca="1">IF(AND(sorteringsmaskine!$CW29="",AND(sorteringsmaskine!$CW29="",sorteringsmaskine!$CW28="")=FALSE)=TRUE,"",sorteringsmaskine!CT29)</f>
        <v/>
      </c>
      <c r="D27" s="159" t="str">
        <f ca="1">IF(AND(sorteringsmaskine!$CW29="",AND(sorteringsmaskine!$CW29="",sorteringsmaskine!$CW28="")=FALSE)=TRUE,"kr.",sorteringsmaskine!CU29)</f>
        <v/>
      </c>
      <c r="E27" s="160" t="str">
        <f ca="1">IF($D$1="Årligt",IF(sorteringsmaskine!CV29="","",sorteringsmaskine!CV29/Forudsætninger!$B$4*sorteringsmaskine!CZ29),sorteringsmaskine!CV29)</f>
        <v/>
      </c>
      <c r="F27" s="165" t="str">
        <f ca="1">IF(AND(sorteringsmaskine!$CW29="",AND(sorteringsmaskine!$CW29="",sorteringsmaskine!$CW28="")=FALSE)=TRUE,Beregninger!$AZ$73,sorteringsmaskine!CW29)</f>
        <v/>
      </c>
      <c r="G27" s="135"/>
    </row>
    <row r="28" spans="1:7">
      <c r="A28" s="135"/>
      <c r="B28" s="162" t="str">
        <f ca="1">IF(AND(sorteringsmaskine!$CW30="",AND(sorteringsmaskine!$CW30="",sorteringsmaskine!$CW29="")=FALSE)=TRUE,"Samlet effekt",sorteringsmaskine!CS30)</f>
        <v/>
      </c>
      <c r="C28" s="159" t="str">
        <f ca="1">IF(AND(sorteringsmaskine!$CW30="",AND(sorteringsmaskine!$CW30="",sorteringsmaskine!$CW29="")=FALSE)=TRUE,"",sorteringsmaskine!CT30)</f>
        <v/>
      </c>
      <c r="D28" s="159" t="str">
        <f ca="1">IF(AND(sorteringsmaskine!$CW30="",AND(sorteringsmaskine!$CW30="",sorteringsmaskine!$CW29="")=FALSE)=TRUE,"kr.",sorteringsmaskine!CU30)</f>
        <v/>
      </c>
      <c r="E28" s="160" t="str">
        <f ca="1">IF($D$1="Årligt",IF(sorteringsmaskine!CV30="","",sorteringsmaskine!CV30/Forudsætninger!$B$4*sorteringsmaskine!CZ30),sorteringsmaskine!CV30)</f>
        <v/>
      </c>
      <c r="F28" s="165" t="str">
        <f ca="1">IF(AND(sorteringsmaskine!$CW30="",AND(sorteringsmaskine!$CW30="",sorteringsmaskine!$CW29="")=FALSE)=TRUE,Beregninger!$AZ$73,sorteringsmaskine!CW30)</f>
        <v/>
      </c>
      <c r="G28" s="135"/>
    </row>
    <row r="29" spans="1:7">
      <c r="A29" s="135"/>
      <c r="B29" s="162" t="str">
        <f ca="1">IF(AND(sorteringsmaskine!$CW31="",AND(sorteringsmaskine!$CW31="",sorteringsmaskine!$CW30="")=FALSE)=TRUE,"Samlet effekt",sorteringsmaskine!CS31)</f>
        <v/>
      </c>
      <c r="C29" s="159" t="str">
        <f ca="1">IF(AND(sorteringsmaskine!$CW31="",AND(sorteringsmaskine!$CW31="",sorteringsmaskine!$CW30="")=FALSE)=TRUE,"",sorteringsmaskine!CT31)</f>
        <v/>
      </c>
      <c r="D29" s="159" t="str">
        <f ca="1">IF(AND(sorteringsmaskine!$CW31="",AND(sorteringsmaskine!$CW31="",sorteringsmaskine!$CW30="")=FALSE)=TRUE,"kr.",sorteringsmaskine!CU31)</f>
        <v/>
      </c>
      <c r="E29" s="160" t="str">
        <f ca="1">IF($D$1="Årligt",IF(sorteringsmaskine!CV31="","",sorteringsmaskine!CV31/Forudsætninger!$B$4*sorteringsmaskine!CZ31),sorteringsmaskine!CV31)</f>
        <v/>
      </c>
      <c r="F29" s="165" t="str">
        <f ca="1">IF(AND(sorteringsmaskine!$CW31="",AND(sorteringsmaskine!$CW31="",sorteringsmaskine!$CW30="")=FALSE)=TRUE,Beregninger!$AZ$73,sorteringsmaskine!CW31)</f>
        <v/>
      </c>
      <c r="G29" s="135"/>
    </row>
    <row r="30" spans="1:7">
      <c r="A30" s="135"/>
      <c r="B30" s="162" t="str">
        <f ca="1">IF(AND(sorteringsmaskine!$CW32="",AND(sorteringsmaskine!$CW32="",sorteringsmaskine!$CW31="")=FALSE)=TRUE,"Samlet effekt",sorteringsmaskine!CS32)</f>
        <v/>
      </c>
      <c r="C30" s="159" t="str">
        <f ca="1">IF(AND(sorteringsmaskine!$CW32="",AND(sorteringsmaskine!$CW32="",sorteringsmaskine!$CW31="")=FALSE)=TRUE,"",sorteringsmaskine!CT32)</f>
        <v/>
      </c>
      <c r="D30" s="159" t="str">
        <f ca="1">IF(AND(sorteringsmaskine!$CW32="",AND(sorteringsmaskine!$CW32="",sorteringsmaskine!$CW31="")=FALSE)=TRUE,"kr.",sorteringsmaskine!CU32)</f>
        <v/>
      </c>
      <c r="E30" s="160" t="str">
        <f ca="1">IF($D$1="Årligt",IF(sorteringsmaskine!CV32="","",sorteringsmaskine!CV32/Forudsætninger!$B$4*sorteringsmaskine!CZ32),sorteringsmaskine!CV32)</f>
        <v/>
      </c>
      <c r="F30" s="165" t="str">
        <f ca="1">IF(AND(sorteringsmaskine!$CW32="",AND(sorteringsmaskine!$CW32="",sorteringsmaskine!$CW31="")=FALSE)=TRUE,Beregninger!$AZ$73,sorteringsmaskine!CW32)</f>
        <v/>
      </c>
      <c r="G30" s="135"/>
    </row>
    <row r="31" spans="1:7">
      <c r="A31" s="135"/>
      <c r="B31" s="162" t="str">
        <f ca="1">IF(AND(sorteringsmaskine!$CW33="",AND(sorteringsmaskine!$CW33="",sorteringsmaskine!$CW32="")=FALSE)=TRUE,"Samlet effekt",sorteringsmaskine!CS33)</f>
        <v/>
      </c>
      <c r="C31" s="159" t="str">
        <f ca="1">IF(AND(sorteringsmaskine!$CW33="",AND(sorteringsmaskine!$CW33="",sorteringsmaskine!$CW32="")=FALSE)=TRUE,"",sorteringsmaskine!CT33)</f>
        <v/>
      </c>
      <c r="D31" s="159" t="str">
        <f ca="1">IF(AND(sorteringsmaskine!$CW33="",AND(sorteringsmaskine!$CW33="",sorteringsmaskine!$CW32="")=FALSE)=TRUE,"kr.",sorteringsmaskine!CU33)</f>
        <v/>
      </c>
      <c r="E31" s="160" t="str">
        <f ca="1">IF($D$1="Årligt",IF(sorteringsmaskine!CV33="","",sorteringsmaskine!CV33/Forudsætninger!$B$4*sorteringsmaskine!CZ33),sorteringsmaskine!CV33)</f>
        <v/>
      </c>
      <c r="F31" s="165" t="str">
        <f ca="1">IF(AND(sorteringsmaskine!$CW33="",AND(sorteringsmaskine!$CW33="",sorteringsmaskine!$CW32="")=FALSE)=TRUE,Beregninger!$AZ$73,sorteringsmaskine!CW33)</f>
        <v/>
      </c>
      <c r="G31" s="135"/>
    </row>
    <row r="32" spans="1:7">
      <c r="A32" s="135"/>
      <c r="B32" s="162" t="str">
        <f ca="1">IF(AND(sorteringsmaskine!$CW34="",AND(sorteringsmaskine!$CW34="",sorteringsmaskine!$CW33="")=FALSE)=TRUE,"Samlet effekt",sorteringsmaskine!CS34)</f>
        <v/>
      </c>
      <c r="C32" s="159" t="str">
        <f ca="1">IF(AND(sorteringsmaskine!$CW34="",AND(sorteringsmaskine!$CW34="",sorteringsmaskine!$CW33="")=FALSE)=TRUE,"",sorteringsmaskine!CT34)</f>
        <v/>
      </c>
      <c r="D32" s="159" t="str">
        <f ca="1">IF(AND(sorteringsmaskine!$CW34="",AND(sorteringsmaskine!$CW34="",sorteringsmaskine!$CW33="")=FALSE)=TRUE,"kr.",sorteringsmaskine!CU34)</f>
        <v/>
      </c>
      <c r="E32" s="160" t="str">
        <f ca="1">IF($D$1="Årligt",IF(sorteringsmaskine!CV34="","",sorteringsmaskine!CV34/Forudsætninger!$B$4*sorteringsmaskine!CZ34),sorteringsmaskine!CV34)</f>
        <v/>
      </c>
      <c r="F32" s="165" t="str">
        <f ca="1">IF(AND(sorteringsmaskine!$CW34="",AND(sorteringsmaskine!$CW34="",sorteringsmaskine!$CW33="")=FALSE)=TRUE,Beregninger!$AZ$73,sorteringsmaskine!CW34)</f>
        <v/>
      </c>
      <c r="G32" s="135"/>
    </row>
    <row r="33" spans="1:7">
      <c r="A33" s="135"/>
      <c r="B33" s="162" t="str">
        <f ca="1">IF(AND(sorteringsmaskine!$CW35="",AND(sorteringsmaskine!$CW35="",sorteringsmaskine!$CW34="")=FALSE)=TRUE,"Samlet effekt",sorteringsmaskine!CS35)</f>
        <v/>
      </c>
      <c r="C33" s="159" t="str">
        <f ca="1">IF(AND(sorteringsmaskine!$CW35="",AND(sorteringsmaskine!$CW35="",sorteringsmaskine!$CW34="")=FALSE)=TRUE,"",sorteringsmaskine!CT35)</f>
        <v/>
      </c>
      <c r="D33" s="159" t="str">
        <f ca="1">IF(AND(sorteringsmaskine!$CW35="",AND(sorteringsmaskine!$CW35="",sorteringsmaskine!$CW34="")=FALSE)=TRUE,"kr.",sorteringsmaskine!CU35)</f>
        <v/>
      </c>
      <c r="E33" s="160" t="str">
        <f ca="1">IF($D$1="Årligt",IF(sorteringsmaskine!CV35="","",sorteringsmaskine!CV35/Forudsætninger!$B$4*sorteringsmaskine!CZ35),sorteringsmaskine!CV35)</f>
        <v/>
      </c>
      <c r="F33" s="165" t="str">
        <f ca="1">IF(AND(sorteringsmaskine!$CW35="",AND(sorteringsmaskine!$CW35="",sorteringsmaskine!$CW34="")=FALSE)=TRUE,Beregninger!$AZ$73,sorteringsmaskine!CW35)</f>
        <v/>
      </c>
      <c r="G33" s="135"/>
    </row>
    <row r="34" spans="1:7">
      <c r="A34" s="135"/>
      <c r="B34" s="162" t="str">
        <f ca="1">IF(AND(sorteringsmaskine!$CW36="",AND(sorteringsmaskine!$CW36="",sorteringsmaskine!$CW35="")=FALSE)=TRUE,"Samlet effekt",sorteringsmaskine!CS36)</f>
        <v/>
      </c>
      <c r="C34" s="159" t="str">
        <f ca="1">IF(AND(sorteringsmaskine!$CW36="",AND(sorteringsmaskine!$CW36="",sorteringsmaskine!$CW35="")=FALSE)=TRUE,"",sorteringsmaskine!CT36)</f>
        <v/>
      </c>
      <c r="D34" s="159" t="str">
        <f ca="1">IF(AND(sorteringsmaskine!$CW36="",AND(sorteringsmaskine!$CW36="",sorteringsmaskine!$CW35="")=FALSE)=TRUE,"kr.",sorteringsmaskine!CU36)</f>
        <v/>
      </c>
      <c r="E34" s="160" t="str">
        <f ca="1">IF($D$1="Årligt",IF(sorteringsmaskine!CV36="","",sorteringsmaskine!CV36/Forudsætninger!$B$4*sorteringsmaskine!CZ36),sorteringsmaskine!CV36)</f>
        <v/>
      </c>
      <c r="F34" s="165" t="str">
        <f ca="1">IF(AND(sorteringsmaskine!$CW36="",AND(sorteringsmaskine!$CW36="",sorteringsmaskine!$CW35="")=FALSE)=TRUE,Beregninger!$AZ$73,sorteringsmaskine!CW36)</f>
        <v/>
      </c>
      <c r="G34" s="135"/>
    </row>
    <row r="35" spans="1:7">
      <c r="A35" s="135"/>
      <c r="B35" s="162" t="str">
        <f ca="1">IF(AND(sorteringsmaskine!$CW37="",AND(sorteringsmaskine!$CW37="",sorteringsmaskine!$CW36="")=FALSE)=TRUE,"Samlet effekt",sorteringsmaskine!CS37)</f>
        <v/>
      </c>
      <c r="C35" s="159" t="str">
        <f ca="1">IF(AND(sorteringsmaskine!$CW37="",AND(sorteringsmaskine!$CW37="",sorteringsmaskine!$CW36="")=FALSE)=TRUE,"",sorteringsmaskine!CT37)</f>
        <v/>
      </c>
      <c r="D35" s="159" t="str">
        <f ca="1">IF(AND(sorteringsmaskine!$CW37="",AND(sorteringsmaskine!$CW37="",sorteringsmaskine!$CW36="")=FALSE)=TRUE,"kr.",sorteringsmaskine!CU37)</f>
        <v/>
      </c>
      <c r="E35" s="160" t="str">
        <f ca="1">IF($D$1="Årligt",IF(sorteringsmaskine!CV37="","",sorteringsmaskine!CV37/Forudsætninger!$B$4*sorteringsmaskine!CZ37),sorteringsmaskine!CV37)</f>
        <v/>
      </c>
      <c r="F35" s="165" t="str">
        <f ca="1">IF(AND(sorteringsmaskine!$CW37="",AND(sorteringsmaskine!$CW37="",sorteringsmaskine!$CW36="")=FALSE)=TRUE,Beregninger!$AZ$73,sorteringsmaskine!CW37)</f>
        <v/>
      </c>
      <c r="G35" s="135"/>
    </row>
    <row r="36" spans="1:7">
      <c r="A36" s="135"/>
      <c r="B36" s="162" t="str">
        <f ca="1">IF(AND(sorteringsmaskine!$CW38="",AND(sorteringsmaskine!$CW38="",sorteringsmaskine!$CW37="")=FALSE)=TRUE,"Samlet effekt",sorteringsmaskine!CS38)</f>
        <v/>
      </c>
      <c r="C36" s="159" t="str">
        <f ca="1">IF(AND(sorteringsmaskine!$CW38="",AND(sorteringsmaskine!$CW38="",sorteringsmaskine!$CW37="")=FALSE)=TRUE,"",sorteringsmaskine!CT38)</f>
        <v/>
      </c>
      <c r="D36" s="159" t="str">
        <f ca="1">IF(AND(sorteringsmaskine!$CW38="",AND(sorteringsmaskine!$CW38="",sorteringsmaskine!$CW37="")=FALSE)=TRUE,"kr.",sorteringsmaskine!CU38)</f>
        <v/>
      </c>
      <c r="E36" s="160" t="str">
        <f ca="1">IF($D$1="Årligt",IF(sorteringsmaskine!CV38="","",sorteringsmaskine!CV38/Forudsætninger!$B$4*sorteringsmaskine!CZ38),sorteringsmaskine!CV38)</f>
        <v/>
      </c>
      <c r="F36" s="165" t="str">
        <f ca="1">IF(AND(sorteringsmaskine!$CW38="",AND(sorteringsmaskine!$CW38="",sorteringsmaskine!$CW37="")=FALSE)=TRUE,Beregninger!$AZ$73,sorteringsmaskine!CW38)</f>
        <v/>
      </c>
      <c r="G36" s="135"/>
    </row>
    <row r="37" spans="1:7">
      <c r="A37" s="135"/>
      <c r="B37" s="162" t="str">
        <f ca="1">IF(AND(sorteringsmaskine!$CW39="",AND(sorteringsmaskine!$CW39="",sorteringsmaskine!$CW38="")=FALSE)=TRUE,"Samlet effekt",sorteringsmaskine!CS39)</f>
        <v/>
      </c>
      <c r="C37" s="159" t="str">
        <f ca="1">IF(AND(sorteringsmaskine!$CW39="",AND(sorteringsmaskine!$CW39="",sorteringsmaskine!$CW38="")=FALSE)=TRUE,"",sorteringsmaskine!CT39)</f>
        <v/>
      </c>
      <c r="D37" s="159" t="str">
        <f ca="1">IF(AND(sorteringsmaskine!$CW39="",AND(sorteringsmaskine!$CW39="",sorteringsmaskine!$CW38="")=FALSE)=TRUE,"kr.",sorteringsmaskine!CU39)</f>
        <v/>
      </c>
      <c r="E37" s="160" t="str">
        <f ca="1">IF($D$1="Årligt",IF(sorteringsmaskine!CV39="","",sorteringsmaskine!CV39/Forudsætninger!$B$4*sorteringsmaskine!CZ39),sorteringsmaskine!CV39)</f>
        <v/>
      </c>
      <c r="F37" s="165" t="str">
        <f ca="1">IF(AND(sorteringsmaskine!$CW39="",AND(sorteringsmaskine!$CW39="",sorteringsmaskine!$CW38="")=FALSE)=TRUE,Beregninger!$AZ$73,sorteringsmaskine!CW39)</f>
        <v/>
      </c>
      <c r="G37" s="135"/>
    </row>
    <row r="38" spans="1:7">
      <c r="A38" s="135"/>
      <c r="B38" s="162" t="str">
        <f ca="1">IF(AND(sorteringsmaskine!$CW40="",AND(sorteringsmaskine!$CW40="",sorteringsmaskine!$CW39="")=FALSE)=TRUE,"Samlet effekt",sorteringsmaskine!CS40)</f>
        <v/>
      </c>
      <c r="C38" s="159" t="str">
        <f ca="1">IF(AND(sorteringsmaskine!$CW40="",AND(sorteringsmaskine!$CW40="",sorteringsmaskine!$CW39="")=FALSE)=TRUE,"",sorteringsmaskine!CT40)</f>
        <v/>
      </c>
      <c r="D38" s="159" t="str">
        <f ca="1">IF(AND(sorteringsmaskine!$CW40="",AND(sorteringsmaskine!$CW40="",sorteringsmaskine!$CW39="")=FALSE)=TRUE,"kr.",sorteringsmaskine!CU40)</f>
        <v/>
      </c>
      <c r="E38" s="160" t="str">
        <f ca="1">IF($D$1="Årligt",IF(sorteringsmaskine!CV40="","",sorteringsmaskine!CV40/Forudsætninger!$B$4*sorteringsmaskine!CZ40),sorteringsmaskine!CV40)</f>
        <v/>
      </c>
      <c r="F38" s="166" t="str">
        <f ca="1">IF(AND(sorteringsmaskine!$CW40="",AND(sorteringsmaskine!$CW40="",sorteringsmaskine!$CW39="")=FALSE)=TRUE,Beregninger!$AZ$73,sorteringsmaskine!CW40)</f>
        <v/>
      </c>
      <c r="G38" s="135"/>
    </row>
    <row r="39" spans="1:7">
      <c r="A39" s="135"/>
      <c r="B39" s="162" t="str">
        <f ca="1">IF(AND(sorteringsmaskine!$CW41="",AND(sorteringsmaskine!$CW41="",sorteringsmaskine!$CW40="")=FALSE)=TRUE,"Samlet effekt",sorteringsmaskine!CS41)</f>
        <v/>
      </c>
      <c r="C39" s="159" t="str">
        <f ca="1">IF(AND(sorteringsmaskine!$CW41="",AND(sorteringsmaskine!$CW41="",sorteringsmaskine!$CW40="")=FALSE)=TRUE,"",sorteringsmaskine!CT41)</f>
        <v/>
      </c>
      <c r="D39" s="159" t="str">
        <f ca="1">IF(AND(sorteringsmaskine!$CW41="",AND(sorteringsmaskine!$CW41="",sorteringsmaskine!$CW40="")=FALSE)=TRUE,"kr.",sorteringsmaskine!CU41)</f>
        <v/>
      </c>
      <c r="E39" s="160" t="str">
        <f ca="1">IF($D$1="Årligt",IF(sorteringsmaskine!CV41="","",sorteringsmaskine!CV41/Forudsætninger!$B$4*sorteringsmaskine!CZ41),sorteringsmaskine!CV41)</f>
        <v/>
      </c>
      <c r="F39" s="166" t="str">
        <f ca="1">IF(AND(sorteringsmaskine!$CW41="",AND(sorteringsmaskine!$CW41="",sorteringsmaskine!$CW40="")=FALSE)=TRUE,Beregninger!$AZ$73,sorteringsmaskine!CW41)</f>
        <v/>
      </c>
      <c r="G39" s="135"/>
    </row>
    <row r="40" spans="1:7">
      <c r="A40" s="135"/>
      <c r="B40" s="162" t="str">
        <f ca="1">IF(AND(sorteringsmaskine!$CW42="",AND(sorteringsmaskine!$CW42="",sorteringsmaskine!$CW41="")=FALSE)=TRUE,"Samlet effekt",sorteringsmaskine!CS42)</f>
        <v/>
      </c>
      <c r="C40" s="159" t="str">
        <f ca="1">IF(AND(sorteringsmaskine!$CW42="",AND(sorteringsmaskine!$CW42="",sorteringsmaskine!$CW41="")=FALSE)=TRUE,"",sorteringsmaskine!CT42)</f>
        <v/>
      </c>
      <c r="D40" s="159" t="str">
        <f ca="1">IF(AND(sorteringsmaskine!$CW42="",AND(sorteringsmaskine!$CW42="",sorteringsmaskine!$CW41="")=FALSE)=TRUE,"kr.",sorteringsmaskine!CU42)</f>
        <v/>
      </c>
      <c r="E40" s="160" t="str">
        <f ca="1">IF($D$1="Årligt",IF(sorteringsmaskine!CV42="","",sorteringsmaskine!CV42/Forudsætninger!$B$4*sorteringsmaskine!CZ42),sorteringsmaskine!CV42)</f>
        <v/>
      </c>
      <c r="F40" s="167" t="str">
        <f ca="1">IF(AND(sorteringsmaskine!$CW42="",AND(sorteringsmaskine!$CW42="",sorteringsmaskine!$CW41="")=FALSE)=TRUE,Beregninger!$AZ$73,sorteringsmaskine!CW42)</f>
        <v/>
      </c>
      <c r="G40" s="135"/>
    </row>
    <row r="41" spans="1:7">
      <c r="A41" s="135"/>
      <c r="B41" s="162" t="str">
        <f ca="1">IF(AND(sorteringsmaskine!$CW43="",AND(sorteringsmaskine!$CW43="",sorteringsmaskine!$CW42="")=FALSE)=TRUE,"Samlet effekt",sorteringsmaskine!CS43)</f>
        <v/>
      </c>
      <c r="C41" s="159" t="str">
        <f ca="1">IF(AND(sorteringsmaskine!$CW43="",AND(sorteringsmaskine!$CW43="",sorteringsmaskine!$CW42="")=FALSE)=TRUE,"",sorteringsmaskine!CT43)</f>
        <v/>
      </c>
      <c r="D41" s="159" t="str">
        <f ca="1">IF(AND(sorteringsmaskine!$CW43="",AND(sorteringsmaskine!$CW43="",sorteringsmaskine!$CW42="")=FALSE)=TRUE,"kr.",sorteringsmaskine!CU43)</f>
        <v/>
      </c>
      <c r="E41" s="160" t="str">
        <f ca="1">IF($D$1="Årligt",IF(sorteringsmaskine!CV43="","",sorteringsmaskine!CV43/Forudsætninger!$B$4*sorteringsmaskine!CZ43),sorteringsmaskine!CV43)</f>
        <v/>
      </c>
      <c r="F41" s="167" t="str">
        <f ca="1">IF(AND(sorteringsmaskine!$CW43="",AND(sorteringsmaskine!$CW43="",sorteringsmaskine!$CW42="")=FALSE)=TRUE,Beregninger!$AZ$73,sorteringsmaskine!CW43)</f>
        <v/>
      </c>
      <c r="G41" s="135"/>
    </row>
    <row r="42" spans="1:7">
      <c r="A42" s="135"/>
      <c r="B42" s="162" t="str">
        <f ca="1">IF(AND(sorteringsmaskine!$CW44="",AND(sorteringsmaskine!$CW44="",sorteringsmaskine!$CW43="")=FALSE)=TRUE,"Samlet effekt",sorteringsmaskine!CS44)</f>
        <v/>
      </c>
      <c r="C42" s="159" t="str">
        <f ca="1">IF(AND(sorteringsmaskine!$CW44="",AND(sorteringsmaskine!$CW44="",sorteringsmaskine!$CW43="")=FALSE)=TRUE,"",sorteringsmaskine!CT44)</f>
        <v/>
      </c>
      <c r="D42" s="159" t="str">
        <f ca="1">IF(AND(sorteringsmaskine!$CW44="",AND(sorteringsmaskine!$CW44="",sorteringsmaskine!$CW43="")=FALSE)=TRUE,"kr.",sorteringsmaskine!CU44)</f>
        <v/>
      </c>
      <c r="E42" s="160" t="str">
        <f ca="1">IF($D$1="Årligt",IF(sorteringsmaskine!CV44="","",sorteringsmaskine!CV44/Forudsætninger!$B$4*sorteringsmaskine!CZ44),sorteringsmaskine!CV44)</f>
        <v/>
      </c>
      <c r="F42" s="167" t="str">
        <f ca="1">IF(AND(sorteringsmaskine!$CW44="",AND(sorteringsmaskine!$CW44="",sorteringsmaskine!$CW43="")=FALSE)=TRUE,Beregninger!$AZ$73,sorteringsmaskine!CW44)</f>
        <v/>
      </c>
      <c r="G42" s="135"/>
    </row>
    <row r="43" spans="1:7">
      <c r="A43" s="135"/>
      <c r="B43" s="162" t="str">
        <f ca="1">IF(AND(sorteringsmaskine!$CW45="",AND(sorteringsmaskine!$CW45="",sorteringsmaskine!$CW44="")=FALSE)=TRUE,"Samlet effekt",sorteringsmaskine!CS45)</f>
        <v/>
      </c>
      <c r="C43" s="159" t="str">
        <f ca="1">IF(AND(sorteringsmaskine!$CW45="",AND(sorteringsmaskine!$CW45="",sorteringsmaskine!$CW44="")=FALSE)=TRUE,"",sorteringsmaskine!CT45)</f>
        <v/>
      </c>
      <c r="D43" s="159" t="str">
        <f ca="1">IF(AND(sorteringsmaskine!$CW45="",AND(sorteringsmaskine!$CW45="",sorteringsmaskine!$CW44="")=FALSE)=TRUE,"kr.",sorteringsmaskine!CU45)</f>
        <v/>
      </c>
      <c r="E43" s="160" t="str">
        <f ca="1">IF($D$1="Årligt",IF(sorteringsmaskine!CV45="","",sorteringsmaskine!CV45/Forudsætninger!$B$4*sorteringsmaskine!CZ45),sorteringsmaskine!CV45)</f>
        <v/>
      </c>
      <c r="F43" s="167" t="str">
        <f ca="1">IF(AND(sorteringsmaskine!$CW45="",AND(sorteringsmaskine!$CW45="",sorteringsmaskine!$CW44="")=FALSE)=TRUE,Beregninger!$AZ$73,sorteringsmaskine!CW45)</f>
        <v/>
      </c>
      <c r="G43" s="135"/>
    </row>
    <row r="44" spans="1:7">
      <c r="A44" s="135"/>
      <c r="B44" s="162" t="str">
        <f ca="1">IF(AND(sorteringsmaskine!$CW46="",AND(sorteringsmaskine!$CW46="",sorteringsmaskine!$CW45="")=FALSE)=TRUE,"Samlet effekt",sorteringsmaskine!CS46)</f>
        <v/>
      </c>
      <c r="C44" s="159" t="str">
        <f ca="1">IF(AND(sorteringsmaskine!$CW46="",AND(sorteringsmaskine!$CW46="",sorteringsmaskine!$CW45="")=FALSE)=TRUE,"",sorteringsmaskine!CT46)</f>
        <v/>
      </c>
      <c r="D44" s="167" t="str">
        <f ca="1">IF(AND(sorteringsmaskine!$CW46="",AND(sorteringsmaskine!$CW46="",sorteringsmaskine!$CW45="")=FALSE)=TRUE,"kr.",sorteringsmaskine!CU46)</f>
        <v/>
      </c>
      <c r="E44" s="160" t="str">
        <f ca="1">IF($D$1="Årligt",IF(sorteringsmaskine!CV46="","",sorteringsmaskine!CV46/Forudsætninger!$B$4*sorteringsmaskine!CZ46),sorteringsmaskine!CV46)</f>
        <v/>
      </c>
      <c r="F44" s="167" t="str">
        <f ca="1">IF(AND(sorteringsmaskine!$CW46="",AND(sorteringsmaskine!$CW46="",sorteringsmaskine!$CW45="")=FALSE)=TRUE,Beregninger!$AZ$73,sorteringsmaskine!CW46)</f>
        <v/>
      </c>
      <c r="G44" s="135"/>
    </row>
    <row r="45" spans="1:7">
      <c r="A45" s="135"/>
      <c r="B45" s="162" t="str">
        <f ca="1">IF(AND(sorteringsmaskine!$CW47="",AND(sorteringsmaskine!$CW47="",sorteringsmaskine!$CW46="")=FALSE)=TRUE,"Samlet effekt",sorteringsmaskine!CS47)</f>
        <v/>
      </c>
      <c r="C45" s="167" t="str">
        <f ca="1">IF(AND(sorteringsmaskine!$CW47="",AND(sorteringsmaskine!$CW47="",sorteringsmaskine!$CW46="")=FALSE)=TRUE,"",sorteringsmaskine!CT47)</f>
        <v/>
      </c>
      <c r="D45" s="167" t="str">
        <f ca="1">IF(AND(sorteringsmaskine!$CW47="",AND(sorteringsmaskine!$CW47="",sorteringsmaskine!$CW46="")=FALSE)=TRUE,"kr.",sorteringsmaskine!CU47)</f>
        <v/>
      </c>
      <c r="E45" s="160" t="str">
        <f ca="1">IF($D$1="Årligt",IF(sorteringsmaskine!CV47="","",sorteringsmaskine!CV47/Forudsætninger!$B$4*sorteringsmaskine!CZ47),sorteringsmaskine!CV47)</f>
        <v/>
      </c>
      <c r="F45" s="167" t="str">
        <f ca="1">IF(AND(sorteringsmaskine!$CW47="",AND(sorteringsmaskine!$CW47="",sorteringsmaskine!$CW46="")=FALSE)=TRUE,Beregninger!$AZ$73,sorteringsmaskine!CW47)</f>
        <v/>
      </c>
      <c r="G45" s="135"/>
    </row>
    <row r="46" spans="1:7">
      <c r="A46" s="135"/>
      <c r="B46" s="162" t="str">
        <f ca="1">IF(AND(sorteringsmaskine!$CW48="",AND(sorteringsmaskine!$CW48="",sorteringsmaskine!$CW47="")=FALSE)=TRUE,"Samlet effekt",sorteringsmaskine!CS48)</f>
        <v/>
      </c>
      <c r="C46" s="167" t="str">
        <f ca="1">IF(AND(sorteringsmaskine!$CW48="",AND(sorteringsmaskine!$CW48="",sorteringsmaskine!$CW47="")=FALSE)=TRUE,"",sorteringsmaskine!CT48)</f>
        <v/>
      </c>
      <c r="D46" s="167" t="str">
        <f ca="1">IF(AND(sorteringsmaskine!$CW48="",AND(sorteringsmaskine!$CW48="",sorteringsmaskine!$CW47="")=FALSE)=TRUE,"kr.",sorteringsmaskine!CU48)</f>
        <v/>
      </c>
      <c r="E46" s="160" t="str">
        <f ca="1">IF($D$1="Årligt",IF(sorteringsmaskine!CV48="","",sorteringsmaskine!CV48/Forudsætninger!$B$4*sorteringsmaskine!CZ48),sorteringsmaskine!CV48)</f>
        <v/>
      </c>
      <c r="F46" s="167" t="str">
        <f ca="1">IF(AND(sorteringsmaskine!$CW48="",AND(sorteringsmaskine!$CW48="",sorteringsmaskine!$CW47="")=FALSE)=TRUE,Beregninger!$AZ$73,sorteringsmaskine!CW48)</f>
        <v/>
      </c>
      <c r="G46" s="135"/>
    </row>
    <row r="47" spans="1:7">
      <c r="A47" s="135"/>
      <c r="B47" s="162" t="str">
        <f ca="1">IF(AND(sorteringsmaskine!$CW49="",AND(sorteringsmaskine!$CW49="",sorteringsmaskine!$CW48="")=FALSE)=TRUE,"Samlet effekt",sorteringsmaskine!CS49)</f>
        <v/>
      </c>
      <c r="C47" s="167" t="str">
        <f ca="1">IF(AND(sorteringsmaskine!$CW49="",AND(sorteringsmaskine!$CW49="",sorteringsmaskine!$CW48="")=FALSE)=TRUE,"",sorteringsmaskine!CT49)</f>
        <v/>
      </c>
      <c r="D47" s="167" t="str">
        <f ca="1">IF(AND(sorteringsmaskine!$CW49="",AND(sorteringsmaskine!$CW49="",sorteringsmaskine!$CW48="")=FALSE)=TRUE,"kr.",sorteringsmaskine!CU49)</f>
        <v/>
      </c>
      <c r="E47" s="160" t="str">
        <f ca="1">IF($D$1="Årligt",IF(sorteringsmaskine!CV49="","",sorteringsmaskine!CV49/Forudsætninger!$B$4*sorteringsmaskine!CZ49),sorteringsmaskine!CV49)</f>
        <v/>
      </c>
      <c r="F47" s="167" t="str">
        <f ca="1">IF(AND(sorteringsmaskine!$CW49="",AND(sorteringsmaskine!$CW49="",sorteringsmaskine!$CW48="")=FALSE)=TRUE,Beregninger!$AZ$73,sorteringsmaskine!CW49)</f>
        <v/>
      </c>
      <c r="G47" s="135"/>
    </row>
    <row r="48" spans="1:7">
      <c r="A48" s="135"/>
      <c r="B48" s="162" t="str">
        <f ca="1">IF(AND(sorteringsmaskine!$CW50="",AND(sorteringsmaskine!$CW50="",sorteringsmaskine!$CW49="")=FALSE)=TRUE,"Samlet effekt",sorteringsmaskine!CS50)</f>
        <v/>
      </c>
      <c r="C48" s="167" t="str">
        <f ca="1">IF(AND(sorteringsmaskine!$CW50="",AND(sorteringsmaskine!$CW50="",sorteringsmaskine!$CW49="")=FALSE)=TRUE,"",sorteringsmaskine!CT50)</f>
        <v/>
      </c>
      <c r="D48" s="167" t="str">
        <f ca="1">IF(AND(sorteringsmaskine!$CW50="",AND(sorteringsmaskine!$CW50="",sorteringsmaskine!$CW49="")=FALSE)=TRUE,"kr.",sorteringsmaskine!CU50)</f>
        <v/>
      </c>
      <c r="E48" s="160" t="str">
        <f ca="1">IF($D$1="Årligt",IF(sorteringsmaskine!CV50="","",sorteringsmaskine!CV50/Forudsætninger!$B$4*sorteringsmaskine!CZ50),sorteringsmaskine!CV50)</f>
        <v/>
      </c>
      <c r="F48" s="167" t="str">
        <f ca="1">IF(AND(sorteringsmaskine!$CW50="",AND(sorteringsmaskine!$CW50="",sorteringsmaskine!$CW49="")=FALSE)=TRUE,Beregninger!$AZ$73,sorteringsmaskine!CW50)</f>
        <v/>
      </c>
      <c r="G48" s="135"/>
    </row>
    <row r="49" spans="1:7">
      <c r="A49" s="135"/>
      <c r="B49" s="162" t="str">
        <f ca="1">IF(AND(sorteringsmaskine!$CW51="",AND(sorteringsmaskine!$CW51="",sorteringsmaskine!$CW50="")=FALSE)=TRUE,"Samlet effekt",sorteringsmaskine!CS51)</f>
        <v/>
      </c>
      <c r="C49" s="167" t="str">
        <f ca="1">IF(AND(sorteringsmaskine!$CW51="",AND(sorteringsmaskine!$CW51="",sorteringsmaskine!$CW50="")=FALSE)=TRUE,"",sorteringsmaskine!CT51)</f>
        <v/>
      </c>
      <c r="D49" s="167" t="str">
        <f ca="1">IF(AND(sorteringsmaskine!$CW51="",AND(sorteringsmaskine!$CW51="",sorteringsmaskine!$CW50="")=FALSE)=TRUE,"kr.",sorteringsmaskine!CU51)</f>
        <v/>
      </c>
      <c r="E49" s="160" t="str">
        <f ca="1">IF($D$1="Årligt",IF(sorteringsmaskine!CV51="","",sorteringsmaskine!CV51/Forudsætninger!$B$4*sorteringsmaskine!CZ51),sorteringsmaskine!CV51)</f>
        <v/>
      </c>
      <c r="F49" s="167" t="str">
        <f ca="1">IF(AND(sorteringsmaskine!$CW51="",AND(sorteringsmaskine!$CW51="",sorteringsmaskine!$CW50="")=FALSE)=TRUE,Beregninger!$AZ$73,sorteringsmaskine!CW51)</f>
        <v/>
      </c>
      <c r="G49" s="135"/>
    </row>
    <row r="50" spans="1:7">
      <c r="A50" s="135"/>
      <c r="B50" s="162" t="str">
        <f ca="1">IF(AND(sorteringsmaskine!$CW52="",AND(sorteringsmaskine!$CW52="",sorteringsmaskine!$CW51="")=FALSE)=TRUE,"Samlet effekt",sorteringsmaskine!CS52)</f>
        <v/>
      </c>
      <c r="C50" s="167" t="str">
        <f ca="1">IF(AND(sorteringsmaskine!$CW52="",AND(sorteringsmaskine!$CW52="",sorteringsmaskine!$CW51="")=FALSE)=TRUE,"",sorteringsmaskine!CT52)</f>
        <v/>
      </c>
      <c r="D50" s="167" t="str">
        <f ca="1">IF(AND(sorteringsmaskine!$CW52="",AND(sorteringsmaskine!$CW52="",sorteringsmaskine!$CW51="")=FALSE)=TRUE,"kr.",sorteringsmaskine!CU52)</f>
        <v/>
      </c>
      <c r="E50" s="160" t="str">
        <f ca="1">IF($D$1="Årligt",IF(sorteringsmaskine!CV52="","",sorteringsmaskine!CV52/Forudsætninger!$B$4*sorteringsmaskine!CZ52),sorteringsmaskine!CV52)</f>
        <v/>
      </c>
      <c r="F50" s="167" t="str">
        <f ca="1">IF(AND(sorteringsmaskine!$CW52="",AND(sorteringsmaskine!$CW52="",sorteringsmaskine!$CW51="")=FALSE)=TRUE,Beregninger!$AZ$73,sorteringsmaskine!CW52)</f>
        <v/>
      </c>
      <c r="G50" s="135"/>
    </row>
    <row r="51" spans="1:7">
      <c r="A51" s="135"/>
      <c r="B51" s="162" t="str">
        <f ca="1">IF(AND(sorteringsmaskine!$CW53="",AND(sorteringsmaskine!$CW53="",sorteringsmaskine!$CW52="")=FALSE)=TRUE,"Samlet effekt",sorteringsmaskine!CS53)</f>
        <v/>
      </c>
      <c r="C51" s="167" t="str">
        <f ca="1">IF(AND(sorteringsmaskine!$CW53="",AND(sorteringsmaskine!$CW53="",sorteringsmaskine!$CW52="")=FALSE)=TRUE,"",sorteringsmaskine!CT53)</f>
        <v/>
      </c>
      <c r="D51" s="167" t="str">
        <f ca="1">IF(AND(sorteringsmaskine!$CW53="",AND(sorteringsmaskine!$CW53="",sorteringsmaskine!$CW52="")=FALSE)=TRUE,"kr.",sorteringsmaskine!CU53)</f>
        <v/>
      </c>
      <c r="E51" s="160" t="str">
        <f ca="1">IF($D$1="Årligt",IF(sorteringsmaskine!CV53="","",sorteringsmaskine!CV53/Forudsætninger!$B$4*sorteringsmaskine!CZ53),sorteringsmaskine!CV53)</f>
        <v/>
      </c>
      <c r="F51" s="167" t="str">
        <f ca="1">IF(AND(sorteringsmaskine!$CW53="",AND(sorteringsmaskine!$CW53="",sorteringsmaskine!$CW52="")=FALSE)=TRUE,Beregninger!$AZ$73,sorteringsmaskine!CW53)</f>
        <v/>
      </c>
      <c r="G51" s="135"/>
    </row>
    <row r="52" spans="1:7">
      <c r="A52" s="135"/>
      <c r="B52" s="162" t="str">
        <f ca="1">IF(AND(sorteringsmaskine!$CW54="",AND(sorteringsmaskine!$CW54="",sorteringsmaskine!$CW53="")=FALSE)=TRUE,"Samlet effekt",sorteringsmaskine!CS54)</f>
        <v/>
      </c>
      <c r="C52" s="167" t="str">
        <f ca="1">IF(AND(sorteringsmaskine!$CW54="",AND(sorteringsmaskine!$CW54="",sorteringsmaskine!$CW53="")=FALSE)=TRUE,"",sorteringsmaskine!CT54)</f>
        <v/>
      </c>
      <c r="D52" s="167" t="str">
        <f ca="1">IF(AND(sorteringsmaskine!$CW54="",AND(sorteringsmaskine!$CW54="",sorteringsmaskine!$CW53="")=FALSE)=TRUE,"kr.",sorteringsmaskine!CU54)</f>
        <v/>
      </c>
      <c r="E52" s="160" t="str">
        <f ca="1">IF($D$1="Årligt",IF(sorteringsmaskine!CV54="","",sorteringsmaskine!CV54/Forudsætninger!$B$4*sorteringsmaskine!CZ54),sorteringsmaskine!CV54)</f>
        <v/>
      </c>
      <c r="F52" s="167" t="str">
        <f ca="1">IF(AND(sorteringsmaskine!$CW54="",AND(sorteringsmaskine!$CW54="",sorteringsmaskine!$CW53="")=FALSE)=TRUE,Beregninger!$AZ$73,sorteringsmaskine!CW54)</f>
        <v/>
      </c>
      <c r="G52" s="135"/>
    </row>
    <row r="53" spans="1:7">
      <c r="A53" s="135"/>
      <c r="B53" s="162" t="str">
        <f ca="1">IF(AND(sorteringsmaskine!$CW55="",AND(sorteringsmaskine!$CW55="",sorteringsmaskine!$CW54="")=FALSE)=TRUE,"Samlet effekt",sorteringsmaskine!CS55)</f>
        <v/>
      </c>
      <c r="C53" s="167" t="str">
        <f ca="1">IF(AND(sorteringsmaskine!$CW55="",AND(sorteringsmaskine!$CW55="",sorteringsmaskine!$CW54="")=FALSE)=TRUE,"",sorteringsmaskine!CT55)</f>
        <v/>
      </c>
      <c r="D53" s="167" t="str">
        <f ca="1">IF(AND(sorteringsmaskine!$CW55="",AND(sorteringsmaskine!$CW55="",sorteringsmaskine!$CW54="")=FALSE)=TRUE,"kr.",sorteringsmaskine!CU55)</f>
        <v/>
      </c>
      <c r="E53" s="160" t="str">
        <f ca="1">IF($D$1="Årligt",IF(sorteringsmaskine!CV55="","",sorteringsmaskine!CV55/Forudsætninger!$B$4*sorteringsmaskine!CZ55),sorteringsmaskine!CV55)</f>
        <v/>
      </c>
      <c r="F53" s="167" t="str">
        <f ca="1">IF(AND(sorteringsmaskine!$CW55="",AND(sorteringsmaskine!$CW55="",sorteringsmaskine!$CW54="")=FALSE)=TRUE,Beregninger!$AZ$73,sorteringsmaskine!CW55)</f>
        <v/>
      </c>
      <c r="G53" s="135"/>
    </row>
    <row r="54" spans="1:7">
      <c r="A54" s="135"/>
      <c r="B54" s="162" t="str">
        <f ca="1">IF(AND(sorteringsmaskine!$CW56="",AND(sorteringsmaskine!$CW56="",sorteringsmaskine!$CW55="")=FALSE)=TRUE,"Samlet effekt",sorteringsmaskine!CS56)</f>
        <v/>
      </c>
      <c r="C54" s="167" t="str">
        <f ca="1">IF(AND(sorteringsmaskine!$CW56="",AND(sorteringsmaskine!$CW56="",sorteringsmaskine!$CW55="")=FALSE)=TRUE,"",sorteringsmaskine!CT56)</f>
        <v/>
      </c>
      <c r="D54" s="167" t="str">
        <f ca="1">IF(AND(sorteringsmaskine!$CW56="",AND(sorteringsmaskine!$CW56="",sorteringsmaskine!$CW55="")=FALSE)=TRUE,"kr.",sorteringsmaskine!CU56)</f>
        <v/>
      </c>
      <c r="E54" s="160" t="str">
        <f ca="1">IF($D$1="Årligt",IF(sorteringsmaskine!CV56="","",sorteringsmaskine!CV56/Forudsætninger!$B$4*sorteringsmaskine!CZ56),sorteringsmaskine!CV56)</f>
        <v/>
      </c>
      <c r="F54" s="167" t="str">
        <f ca="1">IF(AND(sorteringsmaskine!$CW56="",AND(sorteringsmaskine!$CW56="",sorteringsmaskine!$CW55="")=FALSE)=TRUE,Beregninger!$AZ$73,sorteringsmaskine!CW56)</f>
        <v/>
      </c>
      <c r="G54" s="135"/>
    </row>
    <row r="55" spans="1:7">
      <c r="A55" s="135"/>
      <c r="B55" s="162" t="str">
        <f ca="1">IF(AND(sorteringsmaskine!$CW57="",AND(sorteringsmaskine!$CW57="",sorteringsmaskine!$CW56="")=FALSE)=TRUE,"Samlet effekt",sorteringsmaskine!CS57)</f>
        <v/>
      </c>
      <c r="C55" s="167" t="str">
        <f ca="1">IF(AND(sorteringsmaskine!$CW57="",AND(sorteringsmaskine!$CW57="",sorteringsmaskine!$CW56="")=FALSE)=TRUE,"",sorteringsmaskine!CT57)</f>
        <v/>
      </c>
      <c r="D55" s="167" t="str">
        <f ca="1">IF(AND(sorteringsmaskine!$CW57="",AND(sorteringsmaskine!$CW57="",sorteringsmaskine!$CW56="")=FALSE)=TRUE,"kr.",sorteringsmaskine!CU57)</f>
        <v/>
      </c>
      <c r="E55" s="160" t="str">
        <f ca="1">IF($D$1="Årligt",IF(sorteringsmaskine!CV57="","",sorteringsmaskine!CV57/Forudsætninger!$B$4*sorteringsmaskine!CZ57),sorteringsmaskine!CV57)</f>
        <v/>
      </c>
      <c r="F55" s="167" t="str">
        <f ca="1">IF(AND(sorteringsmaskine!$CW57="",AND(sorteringsmaskine!$CW57="",sorteringsmaskine!$CW56="")=FALSE)=TRUE,Beregninger!$AZ$73,sorteringsmaskine!CW57)</f>
        <v/>
      </c>
      <c r="G55" s="135"/>
    </row>
    <row r="56" spans="1:7">
      <c r="A56" s="135"/>
      <c r="B56" s="162" t="str">
        <f ca="1">IF(AND(sorteringsmaskine!$CW58="",AND(sorteringsmaskine!$CW58="",sorteringsmaskine!$CW57="")=FALSE)=TRUE,"Samlet effekt",sorteringsmaskine!CS58)</f>
        <v/>
      </c>
      <c r="C56" s="167" t="str">
        <f ca="1">IF(AND(sorteringsmaskine!$CW58="",AND(sorteringsmaskine!$CW58="",sorteringsmaskine!$CW57="")=FALSE)=TRUE,"",sorteringsmaskine!CT58)</f>
        <v/>
      </c>
      <c r="D56" s="167" t="str">
        <f ca="1">IF(AND(sorteringsmaskine!$CW58="",AND(sorteringsmaskine!$CW58="",sorteringsmaskine!$CW57="")=FALSE)=TRUE,"kr.",sorteringsmaskine!CU58)</f>
        <v/>
      </c>
      <c r="E56" s="160" t="str">
        <f ca="1">IF($D$1="Årligt",IF(sorteringsmaskine!CV58="","",sorteringsmaskine!CV58/Forudsætninger!$B$4*sorteringsmaskine!CZ58),sorteringsmaskine!CV58)</f>
        <v/>
      </c>
      <c r="F56" s="167" t="str">
        <f ca="1">IF(AND(sorteringsmaskine!$CW58="",AND(sorteringsmaskine!$CW58="",sorteringsmaskine!$CW57="")=FALSE)=TRUE,Beregninger!$AZ$73,sorteringsmaskine!CW58)</f>
        <v/>
      </c>
      <c r="G56" s="135"/>
    </row>
    <row r="57" spans="1:7">
      <c r="A57" s="135"/>
      <c r="B57" s="162" t="str">
        <f ca="1">IF(AND(sorteringsmaskine!$CW59="",AND(sorteringsmaskine!$CW59="",sorteringsmaskine!$CW58="")=FALSE)=TRUE,"Samlet effekt",sorteringsmaskine!CS59)</f>
        <v/>
      </c>
      <c r="C57" s="167" t="str">
        <f ca="1">IF(AND(sorteringsmaskine!$CW59="",AND(sorteringsmaskine!$CW59="",sorteringsmaskine!$CW58="")=FALSE)=TRUE,"",sorteringsmaskine!CT59)</f>
        <v/>
      </c>
      <c r="D57" s="167" t="str">
        <f ca="1">IF(AND(sorteringsmaskine!$CW59="",AND(sorteringsmaskine!$CW59="",sorteringsmaskine!$CW58="")=FALSE)=TRUE,"kr.",sorteringsmaskine!CU59)</f>
        <v/>
      </c>
      <c r="E57" s="160" t="str">
        <f ca="1">IF($D$1="Årligt",IF(sorteringsmaskine!CV59="","",sorteringsmaskine!CV59/Forudsætninger!$B$4*sorteringsmaskine!CZ59),sorteringsmaskine!CV59)</f>
        <v/>
      </c>
      <c r="F57" s="167" t="str">
        <f ca="1">IF(AND(sorteringsmaskine!$CW59="",AND(sorteringsmaskine!$CW59="",sorteringsmaskine!$CW58="")=FALSE)=TRUE,Beregninger!$AZ$73,sorteringsmaskine!CW59)</f>
        <v/>
      </c>
      <c r="G57" s="135"/>
    </row>
    <row r="58" spans="1:7">
      <c r="A58" s="135"/>
      <c r="B58" s="162" t="str">
        <f ca="1">IF(AND(sorteringsmaskine!$CW60="",AND(sorteringsmaskine!$CW60="",sorteringsmaskine!$CW59="")=FALSE)=TRUE,"Samlet effekt",sorteringsmaskine!CS60)</f>
        <v/>
      </c>
      <c r="C58" s="167" t="str">
        <f ca="1">IF(AND(sorteringsmaskine!$CW60="",AND(sorteringsmaskine!$CW60="",sorteringsmaskine!$CW59="")=FALSE)=TRUE,"",sorteringsmaskine!CT60)</f>
        <v/>
      </c>
      <c r="D58" s="167" t="str">
        <f ca="1">IF(AND(sorteringsmaskine!$CW60="",AND(sorteringsmaskine!$CW60="",sorteringsmaskine!$CW59="")=FALSE)=TRUE,"kr.",sorteringsmaskine!CU60)</f>
        <v/>
      </c>
      <c r="E58" s="160" t="str">
        <f ca="1">IF($D$1="Årligt",IF(sorteringsmaskine!CV60="","",sorteringsmaskine!CV60/Forudsætninger!$B$4*sorteringsmaskine!CZ60),sorteringsmaskine!CV60)</f>
        <v/>
      </c>
      <c r="F58" s="167" t="str">
        <f ca="1">IF(AND(sorteringsmaskine!$CW60="",AND(sorteringsmaskine!$CW60="",sorteringsmaskine!$CW59="")=FALSE)=TRUE,Beregninger!$AZ$73,sorteringsmaskine!CW60)</f>
        <v/>
      </c>
      <c r="G58" s="135"/>
    </row>
    <row r="59" spans="1:7">
      <c r="A59" s="135"/>
      <c r="B59" s="162" t="str">
        <f ca="1">IF(AND(sorteringsmaskine!$CW61="",AND(sorteringsmaskine!$CW61="",sorteringsmaskine!$CW60="")=FALSE)=TRUE,"Samlet effekt",sorteringsmaskine!CS61)</f>
        <v/>
      </c>
      <c r="C59" s="167" t="str">
        <f ca="1">IF(AND(sorteringsmaskine!$CW61="",AND(sorteringsmaskine!$CW61="",sorteringsmaskine!$CW60="")=FALSE)=TRUE,"",sorteringsmaskine!CT61)</f>
        <v/>
      </c>
      <c r="D59" s="167" t="str">
        <f ca="1">IF(AND(sorteringsmaskine!$CW61="",AND(sorteringsmaskine!$CW61="",sorteringsmaskine!$CW60="")=FALSE)=TRUE,"kr.",sorteringsmaskine!CU61)</f>
        <v/>
      </c>
      <c r="E59" s="160" t="str">
        <f ca="1">IF($D$1="Årligt",IF(sorteringsmaskine!CV61="","",sorteringsmaskine!CV61/Forudsætninger!$B$4*sorteringsmaskine!CZ61),sorteringsmaskine!CV61)</f>
        <v/>
      </c>
      <c r="F59" s="167" t="str">
        <f ca="1">IF(AND(sorteringsmaskine!$CW61="",AND(sorteringsmaskine!$CW61="",sorteringsmaskine!$CW60="")=FALSE)=TRUE,Beregninger!$AZ$73,sorteringsmaskine!CW61)</f>
        <v/>
      </c>
      <c r="G59" s="135"/>
    </row>
    <row r="60" spans="1:7">
      <c r="A60" s="135"/>
      <c r="B60" s="162" t="str">
        <f ca="1">IF(AND(sorteringsmaskine!$CW62="",AND(sorteringsmaskine!$CW62="",sorteringsmaskine!$CW61="")=FALSE)=TRUE,"Samlet effekt",sorteringsmaskine!CS62)</f>
        <v/>
      </c>
      <c r="C60" s="167" t="str">
        <f ca="1">IF(AND(sorteringsmaskine!$CW62="",AND(sorteringsmaskine!$CW62="",sorteringsmaskine!$CW61="")=FALSE)=TRUE,"",sorteringsmaskine!CT62)</f>
        <v/>
      </c>
      <c r="D60" s="167" t="str">
        <f ca="1">IF(AND(sorteringsmaskine!$CW62="",AND(sorteringsmaskine!$CW62="",sorteringsmaskine!$CW61="")=FALSE)=TRUE,"kr.",sorteringsmaskine!CU62)</f>
        <v/>
      </c>
      <c r="E60" s="160" t="str">
        <f ca="1">IF($D$1="Årligt",IF(sorteringsmaskine!CV62="","",sorteringsmaskine!CV62/Forudsætninger!$B$4*sorteringsmaskine!CZ62),sorteringsmaskine!CV62)</f>
        <v/>
      </c>
      <c r="F60" s="167" t="str">
        <f ca="1">IF(AND(sorteringsmaskine!$CW62="",AND(sorteringsmaskine!$CW62="",sorteringsmaskine!$CW61="")=FALSE)=TRUE,Beregninger!$AZ$73,sorteringsmaskine!CW62)</f>
        <v/>
      </c>
      <c r="G60" s="135"/>
    </row>
    <row r="61" spans="1:7">
      <c r="A61" s="135"/>
      <c r="B61" s="162" t="str">
        <f ca="1">IF(AND(sorteringsmaskine!$CW63="",AND(sorteringsmaskine!$CW63="",sorteringsmaskine!$CW62="")=FALSE)=TRUE,"Samlet effekt",sorteringsmaskine!CS63)</f>
        <v/>
      </c>
      <c r="C61" s="167" t="str">
        <f ca="1">IF(AND(sorteringsmaskine!$CW63="",AND(sorteringsmaskine!$CW63="",sorteringsmaskine!$CW62="")=FALSE)=TRUE,"",sorteringsmaskine!CT63)</f>
        <v/>
      </c>
      <c r="D61" s="167" t="str">
        <f ca="1">IF(AND(sorteringsmaskine!$CW63="",AND(sorteringsmaskine!$CW63="",sorteringsmaskine!$CW62="")=FALSE)=TRUE,"kr.",sorteringsmaskine!CU63)</f>
        <v/>
      </c>
      <c r="E61" s="160" t="str">
        <f ca="1">IF($D$1="Årligt",IF(sorteringsmaskine!CV63="","",sorteringsmaskine!CV63/Forudsætninger!$B$4*sorteringsmaskine!CZ63),sorteringsmaskine!CV63)</f>
        <v/>
      </c>
      <c r="F61" s="167" t="str">
        <f ca="1">IF(AND(sorteringsmaskine!$CW63="",AND(sorteringsmaskine!$CW63="",sorteringsmaskine!$CW62="")=FALSE)=TRUE,Beregninger!$AZ$73,sorteringsmaskine!CW63)</f>
        <v/>
      </c>
      <c r="G61" s="135"/>
    </row>
    <row r="62" spans="1:7">
      <c r="A62" s="135"/>
      <c r="B62" s="162" t="str">
        <f ca="1">IF(AND(sorteringsmaskine!$CW64="",AND(sorteringsmaskine!$CW64="",sorteringsmaskine!$CW63="")=FALSE)=TRUE,"Samlet effekt",sorteringsmaskine!CS64)</f>
        <v/>
      </c>
      <c r="C62" s="167" t="str">
        <f ca="1">IF(AND(sorteringsmaskine!$CW64="",AND(sorteringsmaskine!$CW64="",sorteringsmaskine!$CW63="")=FALSE)=TRUE,"",sorteringsmaskine!CT64)</f>
        <v/>
      </c>
      <c r="D62" s="167" t="str">
        <f ca="1">IF(AND(sorteringsmaskine!$CW64="",AND(sorteringsmaskine!$CW64="",sorteringsmaskine!$CW63="")=FALSE)=TRUE,"kr.",sorteringsmaskine!CU64)</f>
        <v/>
      </c>
      <c r="E62" s="160" t="str">
        <f ca="1">IF($D$1="Årligt",IF(sorteringsmaskine!CV64="","",sorteringsmaskine!CV64/Forudsætninger!$B$4*sorteringsmaskine!CZ64),sorteringsmaskine!CV64)</f>
        <v/>
      </c>
      <c r="F62" s="167" t="str">
        <f ca="1">IF(AND(sorteringsmaskine!$CW64="",AND(sorteringsmaskine!$CW64="",sorteringsmaskine!$CW63="")=FALSE)=TRUE,Beregninger!$AZ$73,sorteringsmaskine!CW64)</f>
        <v/>
      </c>
      <c r="G62" s="135"/>
    </row>
    <row r="63" spans="1:7">
      <c r="A63" s="135"/>
      <c r="B63" s="162" t="str">
        <f ca="1">IF(AND(sorteringsmaskine!$CW65="",AND(sorteringsmaskine!$CW65="",sorteringsmaskine!$CW64="")=FALSE)=TRUE,"Samlet effekt",sorteringsmaskine!CS65)</f>
        <v/>
      </c>
      <c r="C63" s="167" t="str">
        <f ca="1">IF(AND(sorteringsmaskine!$CW65="",AND(sorteringsmaskine!$CW65="",sorteringsmaskine!$CW64="")=FALSE)=TRUE,"",sorteringsmaskine!CT65)</f>
        <v/>
      </c>
      <c r="D63" s="167" t="str">
        <f ca="1">IF(AND(sorteringsmaskine!$CW65="",AND(sorteringsmaskine!$CW65="",sorteringsmaskine!$CW64="")=FALSE)=TRUE,"kr.",sorteringsmaskine!CU65)</f>
        <v/>
      </c>
      <c r="E63" s="160" t="str">
        <f ca="1">IF($D$1="Årligt",IF(sorteringsmaskine!CV65="","",sorteringsmaskine!CV65/Forudsætninger!$B$4*sorteringsmaskine!CZ65),sorteringsmaskine!CV65)</f>
        <v/>
      </c>
      <c r="F63" s="167" t="str">
        <f ca="1">IF(AND(sorteringsmaskine!$CW65="",AND(sorteringsmaskine!$CW65="",sorteringsmaskine!$CW64="")=FALSE)=TRUE,Beregninger!$AZ$73,sorteringsmaskine!CW65)</f>
        <v/>
      </c>
      <c r="G63" s="135"/>
    </row>
    <row r="64" spans="1:7">
      <c r="A64" s="135"/>
      <c r="B64" s="162" t="str">
        <f ca="1">IF(AND(sorteringsmaskine!$CW66="",AND(sorteringsmaskine!$CW66="",sorteringsmaskine!$CW65="")=FALSE)=TRUE,"Samlet effekt",sorteringsmaskine!CS66)</f>
        <v/>
      </c>
      <c r="C64" s="167" t="str">
        <f ca="1">IF(AND(sorteringsmaskine!$CW66="",AND(sorteringsmaskine!$CW66="",sorteringsmaskine!$CW65="")=FALSE)=TRUE,"",sorteringsmaskine!CT66)</f>
        <v/>
      </c>
      <c r="D64" s="167" t="str">
        <f ca="1">IF(AND(sorteringsmaskine!$CW66="",AND(sorteringsmaskine!$CW66="",sorteringsmaskine!$CW65="")=FALSE)=TRUE,"kr.",sorteringsmaskine!CU66)</f>
        <v/>
      </c>
      <c r="E64" s="160" t="str">
        <f ca="1">IF($D$1="Årligt",IF(sorteringsmaskine!CV66="","",sorteringsmaskine!CV66/Forudsætninger!$B$4*sorteringsmaskine!CZ66),sorteringsmaskine!CV66)</f>
        <v/>
      </c>
      <c r="F64" s="167" t="str">
        <f ca="1">IF(AND(sorteringsmaskine!$CW66="",AND(sorteringsmaskine!$CW66="",sorteringsmaskine!$CW65="")=FALSE)=TRUE,Beregninger!$AZ$73,sorteringsmaskine!CW66)</f>
        <v/>
      </c>
      <c r="G64" s="135"/>
    </row>
    <row r="65" spans="1:7">
      <c r="A65" s="135"/>
      <c r="B65" s="162" t="str">
        <f ca="1">IF(AND(sorteringsmaskine!$CW67="",AND(sorteringsmaskine!$CW67="",sorteringsmaskine!$CW66="")=FALSE)=TRUE,"Samlet effekt",sorteringsmaskine!CS67)</f>
        <v/>
      </c>
      <c r="C65" s="167" t="str">
        <f ca="1">IF(AND(sorteringsmaskine!$CW67="",AND(sorteringsmaskine!$CW67="",sorteringsmaskine!$CW66="")=FALSE)=TRUE,"",sorteringsmaskine!CT67)</f>
        <v/>
      </c>
      <c r="D65" s="167" t="str">
        <f ca="1">IF(AND(sorteringsmaskine!$CW67="",AND(sorteringsmaskine!$CW67="",sorteringsmaskine!$CW66="")=FALSE)=TRUE,"kr.",sorteringsmaskine!CU67)</f>
        <v/>
      </c>
      <c r="E65" s="160" t="str">
        <f ca="1">IF($D$1="Årligt",IF(sorteringsmaskine!CV67="","",sorteringsmaskine!CV67/Forudsætninger!$B$4*sorteringsmaskine!CZ67),sorteringsmaskine!CV67)</f>
        <v/>
      </c>
      <c r="F65" s="167" t="str">
        <f ca="1">IF(AND(sorteringsmaskine!$CW67="",AND(sorteringsmaskine!$CW67="",sorteringsmaskine!$CW66="")=FALSE)=TRUE,Beregninger!$AZ$73,sorteringsmaskine!CW67)</f>
        <v/>
      </c>
      <c r="G65" s="135"/>
    </row>
    <row r="66" spans="1:7">
      <c r="A66" s="135"/>
      <c r="B66" s="162" t="str">
        <f ca="1">IF(AND(sorteringsmaskine!$CW68="",AND(sorteringsmaskine!$CW68="",sorteringsmaskine!$CW67="")=FALSE)=TRUE,"Samlet effekt",sorteringsmaskine!CS68)</f>
        <v/>
      </c>
      <c r="C66" s="167" t="str">
        <f ca="1">IF(AND(sorteringsmaskine!$CW68="",AND(sorteringsmaskine!$CW68="",sorteringsmaskine!$CW67="")=FALSE)=TRUE,"",sorteringsmaskine!CT68)</f>
        <v/>
      </c>
      <c r="D66" s="167" t="str">
        <f ca="1">IF(AND(sorteringsmaskine!$CW68="",AND(sorteringsmaskine!$CW68="",sorteringsmaskine!$CW67="")=FALSE)=TRUE,"kr.",sorteringsmaskine!CU68)</f>
        <v/>
      </c>
      <c r="E66" s="160" t="str">
        <f ca="1">IF($D$1="Årligt",IF(sorteringsmaskine!CV68="","",sorteringsmaskine!CV68/Forudsætninger!$B$4*sorteringsmaskine!CZ68),sorteringsmaskine!CV68)</f>
        <v/>
      </c>
      <c r="F66" s="167" t="str">
        <f ca="1">IF(AND(sorteringsmaskine!$CW68="",AND(sorteringsmaskine!$CW68="",sorteringsmaskine!$CW67="")=FALSE)=TRUE,Beregninger!$AZ$73,sorteringsmaskine!CW68)</f>
        <v/>
      </c>
      <c r="G66" s="135"/>
    </row>
    <row r="67" spans="1:7">
      <c r="A67" s="135"/>
      <c r="B67" s="162" t="str">
        <f ca="1">IF(AND(sorteringsmaskine!$CW69="",AND(sorteringsmaskine!$CW69="",sorteringsmaskine!$CW68="")=FALSE)=TRUE,"Samlet effekt",sorteringsmaskine!CS69)</f>
        <v/>
      </c>
      <c r="C67" s="167" t="str">
        <f ca="1">IF(AND(sorteringsmaskine!$CW69="",AND(sorteringsmaskine!$CW69="",sorteringsmaskine!$CW68="")=FALSE)=TRUE,"",sorteringsmaskine!CT69)</f>
        <v/>
      </c>
      <c r="D67" s="167" t="str">
        <f ca="1">IF(AND(sorteringsmaskine!$CW69="",AND(sorteringsmaskine!$CW69="",sorteringsmaskine!$CW68="")=FALSE)=TRUE,"kr.",sorteringsmaskine!CU69)</f>
        <v/>
      </c>
      <c r="E67" s="160" t="str">
        <f ca="1">IF($D$1="Årligt",IF(sorteringsmaskine!CV69="","",sorteringsmaskine!CV69/Forudsætninger!$B$4*sorteringsmaskine!CZ69),sorteringsmaskine!CV69)</f>
        <v/>
      </c>
      <c r="F67" s="167" t="str">
        <f ca="1">IF(AND(sorteringsmaskine!$CW69="",AND(sorteringsmaskine!$CW69="",sorteringsmaskine!$CW68="")=FALSE)=TRUE,Beregninger!$AZ$73,sorteringsmaskine!CW69)</f>
        <v/>
      </c>
      <c r="G67" s="135"/>
    </row>
    <row r="68" spans="1:7">
      <c r="A68" s="135"/>
      <c r="B68" s="162" t="str">
        <f ca="1">IF(AND(sorteringsmaskine!$CW70="",AND(sorteringsmaskine!$CW70="",sorteringsmaskine!$CW69="")=FALSE)=TRUE,"Samlet effekt",sorteringsmaskine!CS70)</f>
        <v/>
      </c>
      <c r="C68" s="167" t="str">
        <f ca="1">IF(AND(sorteringsmaskine!$CW70="",AND(sorteringsmaskine!$CW70="",sorteringsmaskine!$CW69="")=FALSE)=TRUE,"",sorteringsmaskine!CT70)</f>
        <v/>
      </c>
      <c r="D68" s="167" t="str">
        <f ca="1">IF(AND(sorteringsmaskine!$CW70="",AND(sorteringsmaskine!$CW70="",sorteringsmaskine!$CW69="")=FALSE)=TRUE,"kr.",sorteringsmaskine!CU70)</f>
        <v/>
      </c>
      <c r="E68" s="160" t="str">
        <f ca="1">IF($D$1="Årligt",IF(sorteringsmaskine!CV70="","",sorteringsmaskine!CV70/Forudsætninger!$B$4*sorteringsmaskine!CZ70),sorteringsmaskine!CV70)</f>
        <v/>
      </c>
      <c r="F68" s="167" t="str">
        <f ca="1">IF(AND(sorteringsmaskine!$CW70="",AND(sorteringsmaskine!$CW70="",sorteringsmaskine!$CW69="")=FALSE)=TRUE,Beregninger!$AZ$73,sorteringsmaskine!CW70)</f>
        <v/>
      </c>
      <c r="G68" s="135"/>
    </row>
    <row r="69" spans="1:7">
      <c r="A69" s="135"/>
      <c r="B69" s="162" t="str">
        <f ca="1">IF(AND(sorteringsmaskine!$CW71="",AND(sorteringsmaskine!$CW71="",sorteringsmaskine!$CW70="")=FALSE)=TRUE,"Samlet effekt",sorteringsmaskine!CS71)</f>
        <v/>
      </c>
      <c r="C69" s="167" t="str">
        <f ca="1">IF(AND(sorteringsmaskine!$CW71="",AND(sorteringsmaskine!$CW71="",sorteringsmaskine!$CW70="")=FALSE)=TRUE,"",sorteringsmaskine!CT71)</f>
        <v/>
      </c>
      <c r="D69" s="167" t="str">
        <f ca="1">IF(AND(sorteringsmaskine!$CW71="",AND(sorteringsmaskine!$CW71="",sorteringsmaskine!$CW70="")=FALSE)=TRUE,"kr.",sorteringsmaskine!CU71)</f>
        <v/>
      </c>
      <c r="E69" s="160" t="str">
        <f ca="1">IF($D$1="Årligt",IF(sorteringsmaskine!CV71="","",sorteringsmaskine!CV71/Forudsætninger!$B$4*sorteringsmaskine!CZ71),sorteringsmaskine!CV71)</f>
        <v/>
      </c>
      <c r="F69" s="167" t="str">
        <f ca="1">IF(AND(sorteringsmaskine!$CW71="",AND(sorteringsmaskine!$CW71="",sorteringsmaskine!$CW70="")=FALSE)=TRUE,Beregninger!$AZ$73,sorteringsmaskine!CW71)</f>
        <v/>
      </c>
      <c r="G69" s="135"/>
    </row>
    <row r="70" spans="1:7">
      <c r="A70" s="135"/>
      <c r="B70" s="162" t="str">
        <f ca="1">IF(AND(sorteringsmaskine!$CW72="",AND(sorteringsmaskine!$CW72="",sorteringsmaskine!$CW71="")=FALSE)=TRUE,"Samlet effekt",sorteringsmaskine!CS72)</f>
        <v/>
      </c>
      <c r="C70" s="167" t="str">
        <f ca="1">IF(AND(sorteringsmaskine!$CW72="",AND(sorteringsmaskine!$CW72="",sorteringsmaskine!$CW71="")=FALSE)=TRUE,"",sorteringsmaskine!CT72)</f>
        <v/>
      </c>
      <c r="D70" s="167" t="str">
        <f ca="1">IF(AND(sorteringsmaskine!$CW72="",AND(sorteringsmaskine!$CW72="",sorteringsmaskine!$CW71="")=FALSE)=TRUE,"kr.",sorteringsmaskine!CU72)</f>
        <v/>
      </c>
      <c r="E70" s="160" t="str">
        <f ca="1">IF($D$1="Årligt",IF(sorteringsmaskine!CV72="","",sorteringsmaskine!CV72/Forudsætninger!$B$4*sorteringsmaskine!CZ72),sorteringsmaskine!CV72)</f>
        <v/>
      </c>
      <c r="F70" s="167" t="str">
        <f ca="1">IF(AND(sorteringsmaskine!$CW72="",AND(sorteringsmaskine!$CW72="",sorteringsmaskine!$CW71="")=FALSE)=TRUE,Beregninger!$AZ$73,sorteringsmaskine!CW72)</f>
        <v/>
      </c>
      <c r="G70" s="135"/>
    </row>
    <row r="71" spans="1:7">
      <c r="A71" s="135"/>
      <c r="B71" s="162" t="str">
        <f ca="1">IF(AND(sorteringsmaskine!$CW73="",AND(sorteringsmaskine!$CW73="",sorteringsmaskine!$CW72="")=FALSE)=TRUE,"Samlet effekt",sorteringsmaskine!CS73)</f>
        <v/>
      </c>
      <c r="C71" s="167" t="str">
        <f ca="1">IF(AND(sorteringsmaskine!$CW73="",AND(sorteringsmaskine!$CW73="",sorteringsmaskine!$CW72="")=FALSE)=TRUE,"",sorteringsmaskine!CT73)</f>
        <v/>
      </c>
      <c r="D71" s="167" t="str">
        <f ca="1">IF(AND(sorteringsmaskine!$CW73="",AND(sorteringsmaskine!$CW73="",sorteringsmaskine!$CW72="")=FALSE)=TRUE,"kr.",sorteringsmaskine!CU73)</f>
        <v/>
      </c>
      <c r="E71" s="160" t="str">
        <f ca="1">IF($D$1="Årligt",IF(sorteringsmaskine!CV73="","",sorteringsmaskine!CV73/Forudsætninger!$B$4*sorteringsmaskine!CZ73),sorteringsmaskine!CV73)</f>
        <v/>
      </c>
      <c r="F71" s="167" t="str">
        <f ca="1">IF(AND(sorteringsmaskine!$CW73="",AND(sorteringsmaskine!$CW73="",sorteringsmaskine!$CW72="")=FALSE)=TRUE,Beregninger!$AZ$73,sorteringsmaskine!CW73)</f>
        <v/>
      </c>
      <c r="G71" s="135"/>
    </row>
    <row r="72" spans="1:7">
      <c r="A72" s="135"/>
      <c r="B72" s="162" t="str">
        <f ca="1">IF(AND(sorteringsmaskine!$CW74="",AND(sorteringsmaskine!$CW74="",sorteringsmaskine!$CW73="")=FALSE)=TRUE,"Samlet effekt",sorteringsmaskine!CS74)</f>
        <v/>
      </c>
      <c r="C72" s="167" t="str">
        <f ca="1">IF(AND(sorteringsmaskine!$CW74="",AND(sorteringsmaskine!$CW74="",sorteringsmaskine!$CW73="")=FALSE)=TRUE,"",sorteringsmaskine!CT74)</f>
        <v/>
      </c>
      <c r="D72" s="167" t="str">
        <f ca="1">IF(AND(sorteringsmaskine!$CW74="",AND(sorteringsmaskine!$CW74="",sorteringsmaskine!$CW73="")=FALSE)=TRUE,"kr.",sorteringsmaskine!CU74)</f>
        <v/>
      </c>
      <c r="E72" s="160" t="str">
        <f ca="1">IF($D$1="Årligt",IF(sorteringsmaskine!CV74="","",sorteringsmaskine!CV74/Forudsætninger!$B$4*sorteringsmaskine!CZ74),sorteringsmaskine!CV74)</f>
        <v/>
      </c>
      <c r="F72" s="167" t="str">
        <f ca="1">IF(AND(sorteringsmaskine!$CW74="",AND(sorteringsmaskine!$CW74="",sorteringsmaskine!$CW73="")=FALSE)=TRUE,Beregninger!$AZ$73,sorteringsmaskine!CW74)</f>
        <v/>
      </c>
      <c r="G72" s="135"/>
    </row>
    <row r="73" spans="1:7">
      <c r="A73" s="135"/>
      <c r="B73" s="162" t="str">
        <f ca="1">IF(AND(sorteringsmaskine!$CW75="",AND(sorteringsmaskine!$CW75="",sorteringsmaskine!$CW74="")=FALSE)=TRUE,"Samlet effekt",sorteringsmaskine!CS75)</f>
        <v/>
      </c>
      <c r="C73" s="167" t="str">
        <f ca="1">IF(AND(sorteringsmaskine!$CW75="",AND(sorteringsmaskine!$CW75="",sorteringsmaskine!$CW74="")=FALSE)=TRUE,"",sorteringsmaskine!CT75)</f>
        <v/>
      </c>
      <c r="D73" s="167" t="str">
        <f ca="1">IF(AND(sorteringsmaskine!$CW75="",AND(sorteringsmaskine!$CW75="",sorteringsmaskine!$CW74="")=FALSE)=TRUE,"kr.",sorteringsmaskine!CU75)</f>
        <v/>
      </c>
      <c r="E73" s="160" t="str">
        <f ca="1">IF($D$1="Årligt",IF(sorteringsmaskine!CV75="","",sorteringsmaskine!CV75/Forudsætninger!$B$4*sorteringsmaskine!CZ75),sorteringsmaskine!CV75)</f>
        <v/>
      </c>
      <c r="F73" s="167" t="str">
        <f ca="1">IF(AND(sorteringsmaskine!$CW75="",AND(sorteringsmaskine!$CW75="",sorteringsmaskine!$CW74="")=FALSE)=TRUE,Beregninger!$AZ$73,sorteringsmaskine!CW75)</f>
        <v/>
      </c>
      <c r="G73" s="135"/>
    </row>
    <row r="74" spans="1:7">
      <c r="A74" s="135"/>
      <c r="B74" s="135"/>
      <c r="C74" s="135"/>
      <c r="D74" s="135"/>
      <c r="E74" s="135"/>
      <c r="F74" s="135"/>
      <c r="G74" s="135"/>
    </row>
  </sheetData>
  <phoneticPr fontId="12" type="noConversion"/>
  <conditionalFormatting sqref="B5:F5">
    <cfRule type="expression" dxfId="72" priority="26">
      <formula>$B$5="Samlet effekt"</formula>
    </cfRule>
  </conditionalFormatting>
  <conditionalFormatting sqref="B6:F6">
    <cfRule type="expression" dxfId="71" priority="23">
      <formula>$B$6="Samlet effekt"</formula>
    </cfRule>
  </conditionalFormatting>
  <conditionalFormatting sqref="B4:F63">
    <cfRule type="notContainsBlanks" dxfId="70" priority="28">
      <formula>LEN(TRIM(B4))&gt;0</formula>
    </cfRule>
  </conditionalFormatting>
  <conditionalFormatting sqref="B7:F7">
    <cfRule type="expression" dxfId="69" priority="19">
      <formula>$B$7="Samlet effekt"</formula>
    </cfRule>
  </conditionalFormatting>
  <conditionalFormatting sqref="B8:F8">
    <cfRule type="expression" dxfId="68" priority="18">
      <formula>$B$8="Samlet effekt"</formula>
    </cfRule>
  </conditionalFormatting>
  <conditionalFormatting sqref="B9:F9">
    <cfRule type="expression" dxfId="67" priority="17">
      <formula>$B$9="Samlet effekt"</formula>
    </cfRule>
  </conditionalFormatting>
  <conditionalFormatting sqref="B10:F10">
    <cfRule type="expression" dxfId="66" priority="16">
      <formula>$B$10="Samlet effekt"</formula>
    </cfRule>
  </conditionalFormatting>
  <conditionalFormatting sqref="B11:F11">
    <cfRule type="expression" dxfId="65" priority="15">
      <formula>$B$11="Samlet effekt"</formula>
    </cfRule>
  </conditionalFormatting>
  <conditionalFormatting sqref="B12:F12">
    <cfRule type="expression" dxfId="64" priority="14">
      <formula>$B$12="Samlet effekt"</formula>
    </cfRule>
  </conditionalFormatting>
  <conditionalFormatting sqref="B14:F14">
    <cfRule type="expression" dxfId="63" priority="13">
      <formula>$B$14="Samlet effekt"</formula>
    </cfRule>
  </conditionalFormatting>
  <conditionalFormatting sqref="B13:F13">
    <cfRule type="expression" dxfId="62" priority="12">
      <formula>$B$13="Samlet effekt"</formula>
    </cfRule>
  </conditionalFormatting>
  <conditionalFormatting sqref="B15:F15">
    <cfRule type="expression" dxfId="61" priority="11">
      <formula>$B$15="Samlet effekt"</formula>
    </cfRule>
  </conditionalFormatting>
  <conditionalFormatting sqref="B16:F16">
    <cfRule type="expression" dxfId="60" priority="10">
      <formula>$B$16="Samlet effekt"</formula>
    </cfRule>
  </conditionalFormatting>
  <conditionalFormatting sqref="B17:F17">
    <cfRule type="expression" dxfId="59" priority="9">
      <formula>$B$17="Samlet effekt"</formula>
    </cfRule>
  </conditionalFormatting>
  <conditionalFormatting sqref="B18:F18">
    <cfRule type="expression" dxfId="58" priority="8">
      <formula>$B$18="Samlet effekt"</formula>
    </cfRule>
  </conditionalFormatting>
  <conditionalFormatting sqref="B19:F19">
    <cfRule type="expression" dxfId="57" priority="7">
      <formula>$B$19="Samlet effekt"</formula>
    </cfRule>
  </conditionalFormatting>
  <conditionalFormatting sqref="B20:F20">
    <cfRule type="expression" dxfId="56" priority="6">
      <formula>$B$20="Samlet effekt"</formula>
    </cfRule>
  </conditionalFormatting>
  <conditionalFormatting sqref="B21:F21">
    <cfRule type="expression" dxfId="55" priority="5">
      <formula>$B$21="Samlet effekt"</formula>
    </cfRule>
  </conditionalFormatting>
  <conditionalFormatting sqref="B22:F22">
    <cfRule type="expression" dxfId="54" priority="4">
      <formula>$B$22="Samlet effekt"</formula>
    </cfRule>
  </conditionalFormatting>
  <conditionalFormatting sqref="B23:F23">
    <cfRule type="expression" dxfId="53" priority="3">
      <formula>$B$23="Samlet effekt"</formula>
    </cfRule>
  </conditionalFormatting>
  <conditionalFormatting sqref="B24:F24">
    <cfRule type="expression" dxfId="52" priority="2">
      <formula>$B$24="Samlet effekt"</formula>
    </cfRule>
  </conditionalFormatting>
  <conditionalFormatting sqref="B25:F25">
    <cfRule type="expression" dxfId="51" priority="1">
      <formula>$B$25="Samlet effekt"</formula>
    </cfRule>
  </conditionalFormatting>
  <dataValidations count="1">
    <dataValidation type="list" allowBlank="1" showInputMessage="1" showErrorMessage="1" sqref="D1">
      <formula1>Valg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I73"/>
  <sheetViews>
    <sheetView zoomScaleNormal="100" workbookViewId="0">
      <selection activeCell="E35" sqref="E35"/>
    </sheetView>
  </sheetViews>
  <sheetFormatPr defaultRowHeight="15"/>
  <cols>
    <col min="1" max="1" width="9.140625" style="54"/>
    <col min="2" max="2" width="12" style="54" bestFit="1" customWidth="1"/>
    <col min="3" max="3" width="27" style="54" customWidth="1"/>
    <col min="4" max="4" width="9.140625" style="54"/>
    <col min="5" max="5" width="16.42578125" style="54" bestFit="1" customWidth="1"/>
    <col min="6" max="6" width="15.7109375" style="54" bestFit="1" customWidth="1"/>
    <col min="7" max="7" width="9.140625" style="54"/>
    <col min="8" max="8" width="27" style="54" customWidth="1"/>
    <col min="9" max="9" width="17.5703125" style="54" bestFit="1" customWidth="1"/>
    <col min="10" max="16384" width="9.140625" style="54"/>
  </cols>
  <sheetData>
    <row r="1" spans="1:9">
      <c r="A1" s="74" t="s">
        <v>60</v>
      </c>
      <c r="B1" s="74"/>
      <c r="C1" s="156"/>
      <c r="D1" s="29" t="s">
        <v>77</v>
      </c>
    </row>
    <row r="2" spans="1:9" ht="14.25" customHeight="1"/>
    <row r="3" spans="1:9" ht="57.75" customHeight="1">
      <c r="B3" s="157" t="s">
        <v>41</v>
      </c>
      <c r="C3" s="157" t="s">
        <v>3</v>
      </c>
      <c r="D3" s="157" t="s">
        <v>4</v>
      </c>
      <c r="E3" s="158" t="str">
        <f>IF($D$1="Årligt","Difference mellem grønt og konventionelt produkt (årlig)","Difference mellem grønt og konventionelt produkt (over hele levetiden)")</f>
        <v>Difference mellem grønt og konventionelt produkt (over hele levetiden)</v>
      </c>
      <c r="F3" s="158" t="s">
        <v>49</v>
      </c>
    </row>
    <row r="4" spans="1:9">
      <c r="B4" s="159" t="str">
        <f ca="1">IF(AND(sorteringsmaskine!$CW6="",AND(sorteringsmaskine!$CW6="",sorteringsmaskine!$CW5="")=FALSE)=TRUE,"Samlet effekt",sorteringsmaskine!CS6)</f>
        <v>I</v>
      </c>
      <c r="C4" s="159" t="str">
        <f ca="1">IF(AND(sorteringsmaskine!$CW6="",AND(sorteringsmaskine!$CW6="",sorteringsmaskine!$CW5="")=FALSE)=TRUE,"",sorteringsmaskine!CT6)</f>
        <v>Fremstillingsomkostninger</v>
      </c>
      <c r="D4" s="159" t="str">
        <f ca="1">IF(AND(sorteringsmaskine!$CW6="",AND(sorteringsmaskine!$CW6="",sorteringsmaskine!$CW5="")=FALSE)=TRUE,"kr.",sorteringsmaskine!CU6)</f>
        <v>kr.</v>
      </c>
      <c r="E4" s="160">
        <f ca="1">IF($D$1="Årligt",IF(sorteringsmaskine!CV6="","",sorteringsmaskine!CV6/Forudsætninger!$B$4*sorteringsmaskine!CZ6),sorteringsmaskine!CV6)</f>
        <v>-34</v>
      </c>
      <c r="F4" s="161">
        <f ca="1">IF(AND(sorteringsmaskine!$CW6="",AND(sorteringsmaskine!$CW6="",sorteringsmaskine!$CW5="")=FALSE)=TRUE,Beregninger!$CY$73,sorteringsmaskine!CX6)</f>
        <v>-34</v>
      </c>
      <c r="H4" s="181" t="s">
        <v>42</v>
      </c>
      <c r="I4" s="182">
        <f ca="1">Beregninger!FB73</f>
        <v>-34</v>
      </c>
    </row>
    <row r="5" spans="1:9">
      <c r="B5" s="162" t="str">
        <f ca="1">IF(AND(sorteringsmaskine!$CW7="",AND(sorteringsmaskine!$CW7="",sorteringsmaskine!$CW6="")=FALSE)=TRUE,"Samlet effekt",sorteringsmaskine!CS7)</f>
        <v>III</v>
      </c>
      <c r="C5" s="159" t="str">
        <f ca="1">IF(AND(sorteringsmaskine!$CW7="",AND(sorteringsmaskine!$CW7="",sorteringsmaskine!$CW6="")=FALSE)=TRUE,"",sorteringsmaskine!CT7)</f>
        <v>Elforbrug (Privat)</v>
      </c>
      <c r="D5" s="159" t="str">
        <f ca="1">IF(AND(sorteringsmaskine!$CW7="",AND(sorteringsmaskine!$CW7="",sorteringsmaskine!$CW6="")=FALSE)=TRUE,"kr.",sorteringsmaskine!CU7)</f>
        <v>kWh</v>
      </c>
      <c r="E5" s="160">
        <f ca="1">IF($D$1="Årligt",IF(sorteringsmaskine!CV7="","",sorteringsmaskine!CV7/Forudsætninger!$B$4*sorteringsmaskine!CZ7),sorteringsmaskine!CV7)</f>
        <v>990</v>
      </c>
      <c r="F5" s="161">
        <f ca="1">IF(AND(sorteringsmaskine!$CW7="",AND(sorteringsmaskine!$CW7="",sorteringsmaskine!$CW6="")=FALSE)=TRUE,Beregninger!$CY$73,sorteringsmaskine!CX7)</f>
        <v>1795.4603333011462</v>
      </c>
      <c r="H5" s="181" t="s">
        <v>43</v>
      </c>
      <c r="I5" s="183">
        <f ca="1">Beregninger!FC73</f>
        <v>0</v>
      </c>
    </row>
    <row r="6" spans="1:9">
      <c r="B6" s="162" t="str">
        <f ca="1">IF(AND(sorteringsmaskine!$CW8="",AND(sorteringsmaskine!$CW8="",sorteringsmaskine!$CW7="")=FALSE)=TRUE,"Samlet effekt",sorteringsmaskine!CS8)</f>
        <v>III</v>
      </c>
      <c r="C6" s="159" t="str">
        <f ca="1">IF(AND(sorteringsmaskine!$CW8="",AND(sorteringsmaskine!$CW8="",sorteringsmaskine!$CW7="")=FALSE)=TRUE,"",sorteringsmaskine!CT8)</f>
        <v>CO2 fra fossilt brændsel</v>
      </c>
      <c r="D6" s="159" t="str">
        <f ca="1">IF(AND(sorteringsmaskine!$CW8="",AND(sorteringsmaskine!$CW8="",sorteringsmaskine!$CW7="")=FALSE)=TRUE,"kr.",sorteringsmaskine!CU8)</f>
        <v>kg</v>
      </c>
      <c r="E6" s="160">
        <f ca="1">IF($D$1="Årligt",IF(sorteringsmaskine!CV8="","",sorteringsmaskine!CV8/Forudsætninger!$B$4*sorteringsmaskine!CZ8),sorteringsmaskine!CV8)</f>
        <v>904.60000000000014</v>
      </c>
      <c r="F6" s="161">
        <f ca="1">IF(AND(sorteringsmaskine!$CW8="",AND(sorteringsmaskine!$CW8="",sorteringsmaskine!$CW7="")=FALSE)=TRUE,Beregninger!$CY$73,sorteringsmaskine!CX8)</f>
        <v>0</v>
      </c>
      <c r="H6" s="181" t="s">
        <v>44</v>
      </c>
      <c r="I6" s="183">
        <f ca="1">Beregninger!FD73</f>
        <v>1795.4603333011462</v>
      </c>
    </row>
    <row r="7" spans="1:9">
      <c r="B7" s="162" t="str">
        <f ca="1">IF(AND(sorteringsmaskine!$CW9="",AND(sorteringsmaskine!$CW9="",sorteringsmaskine!$CW8="")=FALSE)=TRUE,"Samlet effekt",sorteringsmaskine!CS9)</f>
        <v>III</v>
      </c>
      <c r="C7" s="159" t="str">
        <f ca="1">IF(AND(sorteringsmaskine!$CW9="",AND(sorteringsmaskine!$CW9="",sorteringsmaskine!$CW8="")=FALSE)=TRUE,"",sorteringsmaskine!CT9)</f>
        <v>SO2</v>
      </c>
      <c r="D7" s="159" t="str">
        <f ca="1">IF(AND(sorteringsmaskine!$CW9="",AND(sorteringsmaskine!$CW9="",sorteringsmaskine!$CW8="")=FALSE)=TRUE,"kr.",sorteringsmaskine!CU9)</f>
        <v>kg</v>
      </c>
      <c r="E7" s="163">
        <f ca="1">IF($D$1="Årligt",IF(sorteringsmaskine!CV9="","",sorteringsmaskine!CV9/Forudsætninger!$B$4*sorteringsmaskine!CZ9),sorteringsmaskine!CV9)</f>
        <v>0.20661299999999996</v>
      </c>
      <c r="F7" s="161">
        <f ca="1">IF(AND(sorteringsmaskine!$CW9="",AND(sorteringsmaskine!$CW9="",sorteringsmaskine!$CW8="")=FALSE)=TRUE,Beregninger!$CY$73,sorteringsmaskine!CX9)</f>
        <v>0</v>
      </c>
      <c r="H7" s="181" t="s">
        <v>45</v>
      </c>
      <c r="I7" s="183">
        <f ca="1">Beregninger!FE73</f>
        <v>0</v>
      </c>
    </row>
    <row r="8" spans="1:9">
      <c r="B8" s="162" t="str">
        <f ca="1">IF(AND(sorteringsmaskine!$CW10="",AND(sorteringsmaskine!$CW10="",sorteringsmaskine!$CW9="")=FALSE)=TRUE,"Samlet effekt",sorteringsmaskine!CS10)</f>
        <v>III</v>
      </c>
      <c r="C8" s="159" t="str">
        <f ca="1">IF(AND(sorteringsmaskine!$CW10="",AND(sorteringsmaskine!$CW10="",sorteringsmaskine!$CW9="")=FALSE)=TRUE,"",sorteringsmaskine!CT10)</f>
        <v>NOX/NO2</v>
      </c>
      <c r="D8" s="159" t="str">
        <f ca="1">IF(AND(sorteringsmaskine!$CW10="",AND(sorteringsmaskine!$CW10="",sorteringsmaskine!$CW9="")=FALSE)=TRUE,"kr.",sorteringsmaskine!CU10)</f>
        <v>kg</v>
      </c>
      <c r="E8" s="163">
        <f ca="1">IF($D$1="Årligt",IF(sorteringsmaskine!CV10="","",sorteringsmaskine!CV10/Forudsætninger!$B$4*sorteringsmaskine!CZ10),sorteringsmaskine!CV10)</f>
        <v>0.47846700000000009</v>
      </c>
      <c r="F8" s="161">
        <f ca="1">IF(AND(sorteringsmaskine!$CW10="",AND(sorteringsmaskine!$CW10="",sorteringsmaskine!$CW9="")=FALSE)=TRUE,Beregninger!$CY$73,sorteringsmaskine!CX10)</f>
        <v>0</v>
      </c>
      <c r="H8" s="184" t="s">
        <v>10</v>
      </c>
      <c r="I8" s="185">
        <f ca="1">Beregninger!CY73</f>
        <v>1761.4603333011462</v>
      </c>
    </row>
    <row r="9" spans="1:9">
      <c r="B9" s="162" t="str">
        <f ca="1">IF(AND(sorteringsmaskine!$CW11="",AND(sorteringsmaskine!$CW11="",sorteringsmaskine!$CW10="")=FALSE)=TRUE,"Samlet effekt",sorteringsmaskine!CS11)</f>
        <v>III</v>
      </c>
      <c r="C9" s="159" t="str">
        <f ca="1">IF(AND(sorteringsmaskine!$CW11="",AND(sorteringsmaskine!$CW11="",sorteringsmaskine!$CW10="")=FALSE)=TRUE,"",sorteringsmaskine!CT11)</f>
        <v>Metan (CH4)</v>
      </c>
      <c r="D9" s="159" t="str">
        <f ca="1">IF(AND(sorteringsmaskine!$CW11="",AND(sorteringsmaskine!$CW11="",sorteringsmaskine!$CW10="")=FALSE)=TRUE,"kr.",sorteringsmaskine!CU11)</f>
        <v>kg</v>
      </c>
      <c r="E9" s="163">
        <f ca="1">IF($D$1="Årligt",IF(sorteringsmaskine!CV11="","",sorteringsmaskine!CV11/Forudsætninger!$B$4*sorteringsmaskine!CZ11),sorteringsmaskine!CV11)</f>
        <v>0.19809899999999994</v>
      </c>
      <c r="F9" s="161">
        <f ca="1">IF(AND(sorteringsmaskine!$CW11="",AND(sorteringsmaskine!$CW11="",sorteringsmaskine!$CW10="")=FALSE)=TRUE,Beregninger!$CY$73,sorteringsmaskine!CX11)</f>
        <v>0</v>
      </c>
    </row>
    <row r="10" spans="1:9">
      <c r="B10" s="162" t="str">
        <f ca="1">IF(AND(sorteringsmaskine!$CW12="",AND(sorteringsmaskine!$CW12="",sorteringsmaskine!$CW11="")=FALSE)=TRUE,"Samlet effekt",sorteringsmaskine!CS12)</f>
        <v>III</v>
      </c>
      <c r="C10" s="159" t="str">
        <f ca="1">IF(AND(sorteringsmaskine!$CW12="",AND(sorteringsmaskine!$CW12="",sorteringsmaskine!$CW11="")=FALSE)=TRUE,"",sorteringsmaskine!CT12)</f>
        <v>Lattergas (N2O)</v>
      </c>
      <c r="D10" s="159" t="str">
        <f ca="1">IF(AND(sorteringsmaskine!$CW12="",AND(sorteringsmaskine!$CW12="",sorteringsmaskine!$CW11="")=FALSE)=TRUE,"kr.",sorteringsmaskine!CU12)</f>
        <v>kg</v>
      </c>
      <c r="E10" s="163">
        <f ca="1">IF($D$1="Årligt",IF(sorteringsmaskine!CV12="","",sorteringsmaskine!CV12/Forudsætninger!$B$4*sorteringsmaskine!CZ12),sorteringsmaskine!CV12)</f>
        <v>5.0984999999999997E-3</v>
      </c>
      <c r="F10" s="161">
        <f ca="1">IF(AND(sorteringsmaskine!$CW12="",AND(sorteringsmaskine!$CW12="",sorteringsmaskine!$CW11="")=FALSE)=TRUE,Beregninger!$CY$73,sorteringsmaskine!CX12)</f>
        <v>0</v>
      </c>
    </row>
    <row r="11" spans="1:9">
      <c r="B11" s="162" t="str">
        <f ca="1">IF(AND(sorteringsmaskine!$CW13="",AND(sorteringsmaskine!$CW13="",sorteringsmaskine!$CW12="")=FALSE)=TRUE,"Samlet effekt",sorteringsmaskine!CS13)</f>
        <v>Samlet effekt</v>
      </c>
      <c r="C11" s="159" t="str">
        <f ca="1">IF(AND(sorteringsmaskine!$CW13="",AND(sorteringsmaskine!$CW13="",sorteringsmaskine!$CW12="")=FALSE)=TRUE,"",sorteringsmaskine!CT13)</f>
        <v/>
      </c>
      <c r="D11" s="159" t="str">
        <f ca="1">IF(AND(sorteringsmaskine!$CW13="",AND(sorteringsmaskine!$CW13="",sorteringsmaskine!$CW12="")=FALSE)=TRUE,"kr.",sorteringsmaskine!CU13)</f>
        <v>kr.</v>
      </c>
      <c r="E11" s="163" t="str">
        <f ca="1">IF($D$1="Årligt",IF(sorteringsmaskine!CV13="","",sorteringsmaskine!CV13/Forudsætninger!$B$4*sorteringsmaskine!CZ13),sorteringsmaskine!CV13)</f>
        <v/>
      </c>
      <c r="F11" s="161">
        <f ca="1">IF(AND(sorteringsmaskine!$CW13="",AND(sorteringsmaskine!$CW13="",sorteringsmaskine!$CW12="")=FALSE)=TRUE,Beregninger!$CY$73,sorteringsmaskine!CX13)</f>
        <v>1761.4603333011462</v>
      </c>
    </row>
    <row r="12" spans="1:9">
      <c r="B12" s="162" t="str">
        <f ca="1">IF(AND(sorteringsmaskine!$CW14="",AND(sorteringsmaskine!$CW14="",sorteringsmaskine!$CW13="")=FALSE)=TRUE,"Samlet effekt",sorteringsmaskine!CS14)</f>
        <v/>
      </c>
      <c r="C12" s="162" t="str">
        <f ca="1">IF(AND(sorteringsmaskine!$CW14="",AND(sorteringsmaskine!$CW14="",sorteringsmaskine!$CW13="")=FALSE)=TRUE,"",sorteringsmaskine!CT14)</f>
        <v/>
      </c>
      <c r="D12" s="159" t="str">
        <f ca="1">IF(AND(sorteringsmaskine!$CW14="",AND(sorteringsmaskine!$CW14="",sorteringsmaskine!$CW13="")=FALSE)=TRUE,"kr.",sorteringsmaskine!CU14)</f>
        <v/>
      </c>
      <c r="E12" s="163" t="str">
        <f ca="1">IF($D$1="Årligt",IF(sorteringsmaskine!CV14="","",sorteringsmaskine!CV14/Forudsætninger!$B$4*sorteringsmaskine!CZ14),sorteringsmaskine!CV14)</f>
        <v/>
      </c>
      <c r="F12" s="161" t="str">
        <f ca="1">IF(AND(sorteringsmaskine!$CW14="",AND(sorteringsmaskine!$CW14="",sorteringsmaskine!$CW13="")=FALSE)=TRUE,Beregninger!$CY$73,sorteringsmaskine!CX14)</f>
        <v/>
      </c>
    </row>
    <row r="13" spans="1:9">
      <c r="B13" s="162" t="str">
        <f ca="1">IF(AND(sorteringsmaskine!$CW15="",AND(sorteringsmaskine!$CW15="",sorteringsmaskine!$CW14="")=FALSE)=TRUE,"Samlet effekt",sorteringsmaskine!CS15)</f>
        <v/>
      </c>
      <c r="C13" s="159" t="str">
        <f ca="1">IF(AND(sorteringsmaskine!$CW15="",AND(sorteringsmaskine!$CW15="",sorteringsmaskine!$CW14="")=FALSE)=TRUE,"",sorteringsmaskine!CT15)</f>
        <v/>
      </c>
      <c r="D13" s="159" t="str">
        <f ca="1">IF(AND(sorteringsmaskine!$CW15="",AND(sorteringsmaskine!$CW15="",sorteringsmaskine!$CW14="")=FALSE)=TRUE,"kr.",sorteringsmaskine!CU15)</f>
        <v/>
      </c>
      <c r="E13" s="163" t="str">
        <f ca="1">IF($D$1="Årligt",IF(sorteringsmaskine!CV15="","",sorteringsmaskine!CV15/Forudsætninger!$B$4*sorteringsmaskine!CZ15),sorteringsmaskine!CV15)</f>
        <v/>
      </c>
      <c r="F13" s="161" t="str">
        <f ca="1">IF(AND(sorteringsmaskine!$CW15="",AND(sorteringsmaskine!$CW15="",sorteringsmaskine!$CW14="")=FALSE)=TRUE,Beregninger!$CY$73,sorteringsmaskine!CX15)</f>
        <v/>
      </c>
    </row>
    <row r="14" spans="1:9">
      <c r="B14" s="162" t="str">
        <f ca="1">IF(AND(sorteringsmaskine!$CW16="",AND(sorteringsmaskine!$CW16="",sorteringsmaskine!$CW15="")=FALSE)=TRUE,"Samlet effekt",sorteringsmaskine!CS16)</f>
        <v/>
      </c>
      <c r="C14" s="159" t="str">
        <f ca="1">IF(AND(sorteringsmaskine!$CW16="",AND(sorteringsmaskine!$CW16="",sorteringsmaskine!$CW15="")=FALSE)=TRUE,"",sorteringsmaskine!CT16)</f>
        <v/>
      </c>
      <c r="D14" s="159" t="str">
        <f ca="1">IF(AND(sorteringsmaskine!$CW16="",AND(sorteringsmaskine!$CW16="",sorteringsmaskine!$CW15="")=FALSE)=TRUE,"kr.",sorteringsmaskine!CU16)</f>
        <v/>
      </c>
      <c r="E14" s="160" t="str">
        <f ca="1">IF($D$1="Årligt",IF(sorteringsmaskine!CV16="","",sorteringsmaskine!CV16/Forudsætninger!$B$4*sorteringsmaskine!CZ16),sorteringsmaskine!CV16)</f>
        <v/>
      </c>
      <c r="F14" s="161" t="str">
        <f ca="1">IF(AND(sorteringsmaskine!$CW16="",AND(sorteringsmaskine!$CW16="",sorteringsmaskine!$CW15="")=FALSE)=TRUE,Beregninger!$CY$73,sorteringsmaskine!CX16)</f>
        <v/>
      </c>
    </row>
    <row r="15" spans="1:9">
      <c r="B15" s="162" t="str">
        <f ca="1">IF(AND(sorteringsmaskine!$CW17="",AND(sorteringsmaskine!$CW17="",sorteringsmaskine!$CW16="")=FALSE)=TRUE,"Samlet effekt",sorteringsmaskine!CS17)</f>
        <v/>
      </c>
      <c r="C15" s="159" t="str">
        <f ca="1">IF(AND(sorteringsmaskine!$CW17="",AND(sorteringsmaskine!$CW17="",sorteringsmaskine!$CW16="")=FALSE)=TRUE,"",sorteringsmaskine!CT17)</f>
        <v/>
      </c>
      <c r="D15" s="159" t="str">
        <f ca="1">IF(AND(sorteringsmaskine!$CW17="",AND(sorteringsmaskine!$CW17="",sorteringsmaskine!$CW16="")=FALSE)=TRUE,"kr.",sorteringsmaskine!CU17)</f>
        <v/>
      </c>
      <c r="E15" s="160" t="str">
        <f ca="1">IF($D$1="Årligt",IF(sorteringsmaskine!CV17="","",sorteringsmaskine!CV17/Forudsætninger!$B$4*sorteringsmaskine!CZ17),sorteringsmaskine!CV17)</f>
        <v/>
      </c>
      <c r="F15" s="161" t="str">
        <f ca="1">IF(AND(sorteringsmaskine!$CW17="",AND(sorteringsmaskine!$CW17="",sorteringsmaskine!$CW16="")=FALSE)=TRUE,Beregninger!$CY$73,sorteringsmaskine!CX17)</f>
        <v/>
      </c>
    </row>
    <row r="16" spans="1:9">
      <c r="B16" s="162" t="str">
        <f ca="1">IF(AND(sorteringsmaskine!$CW18="",AND(sorteringsmaskine!$CW18="",sorteringsmaskine!$CW17="")=FALSE)=TRUE,"Samlet effekt",sorteringsmaskine!CS18)</f>
        <v/>
      </c>
      <c r="C16" s="159" t="str">
        <f ca="1">IF(AND(sorteringsmaskine!$CW18="",AND(sorteringsmaskine!$CW18="",sorteringsmaskine!$CW17="")=FALSE)=TRUE,"",sorteringsmaskine!CT18)</f>
        <v/>
      </c>
      <c r="D16" s="159" t="str">
        <f ca="1">IF(AND(sorteringsmaskine!$CW18="",AND(sorteringsmaskine!$CW18="",sorteringsmaskine!$CW17="")=FALSE)=TRUE,"kr.",sorteringsmaskine!CU18)</f>
        <v/>
      </c>
      <c r="E16" s="160" t="str">
        <f ca="1">IF($D$1="Årligt",IF(sorteringsmaskine!CV18="","",sorteringsmaskine!CV18/Forudsætninger!$B$4*sorteringsmaskine!CZ18),sorteringsmaskine!CV18)</f>
        <v/>
      </c>
      <c r="F16" s="161" t="str">
        <f ca="1">IF(AND(sorteringsmaskine!$CW18="",AND(sorteringsmaskine!$CW18="",sorteringsmaskine!$CW17="")=FALSE)=TRUE,Beregninger!$CY$73,sorteringsmaskine!CX18)</f>
        <v/>
      </c>
    </row>
    <row r="17" spans="2:6">
      <c r="B17" s="162" t="str">
        <f ca="1">IF(AND(sorteringsmaskine!$CW19="",AND(sorteringsmaskine!$CW19="",sorteringsmaskine!$CW18="")=FALSE)=TRUE,"Samlet effekt",sorteringsmaskine!CS19)</f>
        <v/>
      </c>
      <c r="C17" s="159" t="str">
        <f ca="1">IF(AND(sorteringsmaskine!$CW19="",AND(sorteringsmaskine!$CW19="",sorteringsmaskine!$CW18="")=FALSE)=TRUE,"",sorteringsmaskine!CT19)</f>
        <v/>
      </c>
      <c r="D17" s="159" t="str">
        <f ca="1">IF(AND(sorteringsmaskine!$CW19="",AND(sorteringsmaskine!$CW19="",sorteringsmaskine!$CW18="")=FALSE)=TRUE,"kr.",sorteringsmaskine!CU19)</f>
        <v/>
      </c>
      <c r="E17" s="160" t="str">
        <f ca="1">IF($D$1="Årligt",IF(sorteringsmaskine!CV19="","",sorteringsmaskine!CV19/Forudsætninger!$B$4*sorteringsmaskine!CZ19),sorteringsmaskine!CV19)</f>
        <v/>
      </c>
      <c r="F17" s="161" t="str">
        <f ca="1">IF(AND(sorteringsmaskine!$CW19="",AND(sorteringsmaskine!$CW19="",sorteringsmaskine!$CW18="")=FALSE)=TRUE,Beregninger!$CY$73,sorteringsmaskine!CX19)</f>
        <v/>
      </c>
    </row>
    <row r="18" spans="2:6">
      <c r="B18" s="162" t="str">
        <f ca="1">IF(AND(sorteringsmaskine!$CW20="",AND(sorteringsmaskine!$CW20="",sorteringsmaskine!$CW19="")=FALSE)=TRUE,"Samlet effekt",sorteringsmaskine!CS20)</f>
        <v/>
      </c>
      <c r="C18" s="159" t="str">
        <f ca="1">IF(AND(sorteringsmaskine!$CW20="",AND(sorteringsmaskine!$CW20="",sorteringsmaskine!$CW19="")=FALSE)=TRUE,"",sorteringsmaskine!CT20)</f>
        <v/>
      </c>
      <c r="D18" s="159" t="str">
        <f ca="1">IF(AND(sorteringsmaskine!$CW20="",AND(sorteringsmaskine!$CW20="",sorteringsmaskine!$CW19="")=FALSE)=TRUE,"kr.",sorteringsmaskine!CU20)</f>
        <v/>
      </c>
      <c r="E18" s="160" t="str">
        <f ca="1">IF($D$1="Årligt",IF(sorteringsmaskine!CV20="","",sorteringsmaskine!CV20/Forudsætninger!$B$4*sorteringsmaskine!CZ20),sorteringsmaskine!CV20)</f>
        <v/>
      </c>
      <c r="F18" s="161" t="str">
        <f ca="1">IF(AND(sorteringsmaskine!$CW20="",AND(sorteringsmaskine!$CW20="",sorteringsmaskine!$CW19="")=FALSE)=TRUE,Beregninger!$CY$73,sorteringsmaskine!CX20)</f>
        <v/>
      </c>
    </row>
    <row r="19" spans="2:6">
      <c r="B19" s="162" t="str">
        <f ca="1">IF(AND(sorteringsmaskine!$CW21="",AND(sorteringsmaskine!$CW21="",sorteringsmaskine!$CW20="")=FALSE)=TRUE,"Samlet effekt",sorteringsmaskine!CS21)</f>
        <v/>
      </c>
      <c r="C19" s="159" t="str">
        <f ca="1">IF(AND(sorteringsmaskine!$CW21="",AND(sorteringsmaskine!$CW21="",sorteringsmaskine!$CW20="")=FALSE)=TRUE,"",sorteringsmaskine!CT21)</f>
        <v/>
      </c>
      <c r="D19" s="159" t="str">
        <f ca="1">IF(AND(sorteringsmaskine!$CW21="",AND(sorteringsmaskine!$CW21="",sorteringsmaskine!$CW20="")=FALSE)=TRUE,"kr.",sorteringsmaskine!CU21)</f>
        <v/>
      </c>
      <c r="E19" s="160" t="str">
        <f ca="1">IF($D$1="Årligt",IF(sorteringsmaskine!CV21="","",sorteringsmaskine!CV21/Forudsætninger!$B$4*sorteringsmaskine!CZ21),sorteringsmaskine!CV21)</f>
        <v/>
      </c>
      <c r="F19" s="161" t="str">
        <f ca="1">IF(AND(sorteringsmaskine!$CW21="",AND(sorteringsmaskine!$CW21="",sorteringsmaskine!$CW20="")=FALSE)=TRUE,Beregninger!$CY$73,sorteringsmaskine!CX21)</f>
        <v/>
      </c>
    </row>
    <row r="20" spans="2:6">
      <c r="B20" s="162" t="str">
        <f ca="1">IF(AND(sorteringsmaskine!$CW22="",AND(sorteringsmaskine!$CW22="",sorteringsmaskine!$CW21="")=FALSE)=TRUE,"Samlet effekt",sorteringsmaskine!CS22)</f>
        <v/>
      </c>
      <c r="C20" s="159" t="str">
        <f ca="1">IF(AND(sorteringsmaskine!$CW22="",AND(sorteringsmaskine!$CW22="",sorteringsmaskine!$CW21="")=FALSE)=TRUE,"",sorteringsmaskine!CT22)</f>
        <v/>
      </c>
      <c r="D20" s="159" t="str">
        <f ca="1">IF(AND(sorteringsmaskine!$CW22="",AND(sorteringsmaskine!$CW22="",sorteringsmaskine!$CW21="")=FALSE)=TRUE,"kr.",sorteringsmaskine!CU22)</f>
        <v/>
      </c>
      <c r="E20" s="160" t="str">
        <f ca="1">IF($D$1="Årligt",IF(sorteringsmaskine!CV22="","",sorteringsmaskine!CV22/Forudsætninger!$B$4*sorteringsmaskine!CZ22),sorteringsmaskine!CV22)</f>
        <v/>
      </c>
      <c r="F20" s="161" t="str">
        <f ca="1">IF(AND(sorteringsmaskine!$CW22="",AND(sorteringsmaskine!$CW22="",sorteringsmaskine!$CW21="")=FALSE)=TRUE,Beregninger!$CY$73,sorteringsmaskine!CX22)</f>
        <v/>
      </c>
    </row>
    <row r="21" spans="2:6">
      <c r="B21" s="162" t="str">
        <f ca="1">IF(AND(sorteringsmaskine!$CW23="",AND(sorteringsmaskine!$CW23="",sorteringsmaskine!$CW22="")=FALSE)=TRUE,"Samlet effekt",sorteringsmaskine!CS23)</f>
        <v/>
      </c>
      <c r="C21" s="159" t="str">
        <f ca="1">IF(AND(sorteringsmaskine!$CW23="",AND(sorteringsmaskine!$CW23="",sorteringsmaskine!$CW22="")=FALSE)=TRUE,"",sorteringsmaskine!CT23)</f>
        <v/>
      </c>
      <c r="D21" s="159" t="str">
        <f ca="1">IF(AND(sorteringsmaskine!$CW23="",AND(sorteringsmaskine!$CW23="",sorteringsmaskine!$CW22="")=FALSE)=TRUE,"kr.",sorteringsmaskine!CU23)</f>
        <v/>
      </c>
      <c r="E21" s="160" t="str">
        <f ca="1">IF($D$1="Årligt",IF(sorteringsmaskine!CV23="","",sorteringsmaskine!CV23/Forudsætninger!$B$4*sorteringsmaskine!CZ23),sorteringsmaskine!CV23)</f>
        <v/>
      </c>
      <c r="F21" s="161" t="str">
        <f ca="1">IF(AND(sorteringsmaskine!$CW23="",AND(sorteringsmaskine!$CW23="",sorteringsmaskine!$CW22="")=FALSE)=TRUE,Beregninger!$CY$73,sorteringsmaskine!CX23)</f>
        <v/>
      </c>
    </row>
    <row r="22" spans="2:6">
      <c r="B22" s="162" t="str">
        <f ca="1">IF(AND(sorteringsmaskine!$CW24="",AND(sorteringsmaskine!$CW24="",sorteringsmaskine!$CW23="")=FALSE)=TRUE,"Samlet effekt",sorteringsmaskine!CS24)</f>
        <v/>
      </c>
      <c r="C22" s="162" t="str">
        <f ca="1">IF(AND(sorteringsmaskine!$CW24="",AND(sorteringsmaskine!$CW24="",sorteringsmaskine!$CW23="")=FALSE)=TRUE,"",sorteringsmaskine!CT24)</f>
        <v/>
      </c>
      <c r="D22" s="159" t="str">
        <f ca="1">IF(AND(sorteringsmaskine!$CW24="",AND(sorteringsmaskine!$CW24="",sorteringsmaskine!$CW23="")=FALSE)=TRUE,"kr.",sorteringsmaskine!CU24)</f>
        <v/>
      </c>
      <c r="E22" s="160" t="str">
        <f ca="1">IF($D$1="Årligt",IF(sorteringsmaskine!CV24="","",sorteringsmaskine!CV24/Forudsætninger!$B$4*sorteringsmaskine!CZ24),sorteringsmaskine!CV24)</f>
        <v/>
      </c>
      <c r="F22" s="164" t="str">
        <f ca="1">IF(AND(sorteringsmaskine!$CW24="",AND(sorteringsmaskine!$CW24="",sorteringsmaskine!$CW23="")=FALSE)=TRUE,Beregninger!$CY$73,sorteringsmaskine!CX24)</f>
        <v/>
      </c>
    </row>
    <row r="23" spans="2:6">
      <c r="B23" s="162" t="str">
        <f ca="1">IF(AND(sorteringsmaskine!$CW25="",AND(sorteringsmaskine!$CW25="",sorteringsmaskine!$CW24="")=FALSE)=TRUE,"Samlet effekt",sorteringsmaskine!CS25)</f>
        <v/>
      </c>
      <c r="C23" s="159" t="str">
        <f ca="1">IF(AND(sorteringsmaskine!$CW25="",AND(sorteringsmaskine!$CW25="",sorteringsmaskine!$CW24="")=FALSE)=TRUE,"",sorteringsmaskine!CT25)</f>
        <v/>
      </c>
      <c r="D23" s="159" t="str">
        <f ca="1">IF(AND(sorteringsmaskine!$CW25="",AND(sorteringsmaskine!$CW25="",sorteringsmaskine!$CW24="")=FALSE)=TRUE,"kr.",sorteringsmaskine!CU25)</f>
        <v/>
      </c>
      <c r="E23" s="160" t="str">
        <f ca="1">IF($D$1="Årligt",IF(sorteringsmaskine!CV25="","",sorteringsmaskine!CV25/Forudsætninger!$B$4*sorteringsmaskine!CZ25),sorteringsmaskine!CV25)</f>
        <v/>
      </c>
      <c r="F23" s="164" t="str">
        <f ca="1">IF(AND(sorteringsmaskine!$CW25="",AND(sorteringsmaskine!$CW25="",sorteringsmaskine!$CW24="")=FALSE)=TRUE,Beregninger!$CY$73,sorteringsmaskine!CX25)</f>
        <v/>
      </c>
    </row>
    <row r="24" spans="2:6">
      <c r="B24" s="162" t="str">
        <f ca="1">IF(AND(sorteringsmaskine!$CW26="",AND(sorteringsmaskine!$CW26="",sorteringsmaskine!$CW25="")=FALSE)=TRUE,"Samlet effekt",sorteringsmaskine!CS26)</f>
        <v/>
      </c>
      <c r="C24" s="159" t="str">
        <f ca="1">IF(AND(sorteringsmaskine!$CW26="",AND(sorteringsmaskine!$CW26="",sorteringsmaskine!$CW25="")=FALSE)=TRUE,"",sorteringsmaskine!CT26)</f>
        <v/>
      </c>
      <c r="D24" s="159" t="str">
        <f ca="1">IF(AND(sorteringsmaskine!$CW26="",AND(sorteringsmaskine!$CW26="",sorteringsmaskine!$CW25="")=FALSE)=TRUE,"kr.",sorteringsmaskine!CU26)</f>
        <v/>
      </c>
      <c r="E24" s="160" t="str">
        <f ca="1">IF($D$1="Årligt",IF(sorteringsmaskine!CV26="","",sorteringsmaskine!CV26/Forudsætninger!$B$4*sorteringsmaskine!CZ26),sorteringsmaskine!CV26)</f>
        <v/>
      </c>
      <c r="F24" s="165" t="str">
        <f ca="1">IF(AND(sorteringsmaskine!$CW26="",AND(sorteringsmaskine!$CW26="",sorteringsmaskine!$CW25="")=FALSE)=TRUE,Beregninger!$CY$73,sorteringsmaskine!CX26)</f>
        <v/>
      </c>
    </row>
    <row r="25" spans="2:6">
      <c r="B25" s="162" t="str">
        <f ca="1">IF(AND(sorteringsmaskine!$CW27="",AND(sorteringsmaskine!$CW27="",sorteringsmaskine!$CW26="")=FALSE)=TRUE,"Samlet effekt",sorteringsmaskine!CS27)</f>
        <v/>
      </c>
      <c r="C25" s="159" t="str">
        <f ca="1">IF(AND(sorteringsmaskine!$CW27="",AND(sorteringsmaskine!$CW27="",sorteringsmaskine!$CW26="")=FALSE)=TRUE,"",sorteringsmaskine!CT27)</f>
        <v/>
      </c>
      <c r="D25" s="159" t="str">
        <f ca="1">IF(AND(sorteringsmaskine!$CW27="",AND(sorteringsmaskine!$CW27="",sorteringsmaskine!$CW26="")=FALSE)=TRUE,"kr.",sorteringsmaskine!CU27)</f>
        <v/>
      </c>
      <c r="E25" s="160" t="str">
        <f ca="1">IF($D$1="Årligt",IF(sorteringsmaskine!CV27="","",sorteringsmaskine!CV27/Forudsætninger!$B$4*sorteringsmaskine!CZ27),sorteringsmaskine!CV27)</f>
        <v/>
      </c>
      <c r="F25" s="165" t="str">
        <f ca="1">IF(AND(sorteringsmaskine!$CW27="",AND(sorteringsmaskine!$CW27="",sorteringsmaskine!$CW26="")=FALSE)=TRUE,Beregninger!$CY$73,sorteringsmaskine!CX27)</f>
        <v/>
      </c>
    </row>
    <row r="26" spans="2:6">
      <c r="B26" s="162" t="str">
        <f ca="1">IF(AND(sorteringsmaskine!$CW28="",AND(sorteringsmaskine!$CW28="",sorteringsmaskine!$CW27="")=FALSE)=TRUE,"Samlet effekt",sorteringsmaskine!CS28)</f>
        <v/>
      </c>
      <c r="C26" s="159" t="str">
        <f ca="1">IF(AND(sorteringsmaskine!$CW28="",AND(sorteringsmaskine!$CW28="",sorteringsmaskine!$CW27="")=FALSE)=TRUE,"",sorteringsmaskine!CT28)</f>
        <v/>
      </c>
      <c r="D26" s="159" t="str">
        <f ca="1">IF(AND(sorteringsmaskine!$CW28="",AND(sorteringsmaskine!$CW28="",sorteringsmaskine!$CW27="")=FALSE)=TRUE,"kr.",sorteringsmaskine!CU28)</f>
        <v/>
      </c>
      <c r="E26" s="160" t="str">
        <f ca="1">IF($D$1="Årligt",IF(sorteringsmaskine!CV28="","",sorteringsmaskine!CV28/Forudsætninger!$B$4*sorteringsmaskine!CZ28),sorteringsmaskine!CV28)</f>
        <v/>
      </c>
      <c r="F26" s="165" t="str">
        <f ca="1">IF(AND(sorteringsmaskine!$CW28="",AND(sorteringsmaskine!$CW28="",sorteringsmaskine!$CW27="")=FALSE)=TRUE,Beregninger!$CY$73,sorteringsmaskine!CX28)</f>
        <v/>
      </c>
    </row>
    <row r="27" spans="2:6">
      <c r="B27" s="162" t="str">
        <f ca="1">IF(AND(sorteringsmaskine!$CW29="",AND(sorteringsmaskine!$CW29="",sorteringsmaskine!$CW28="")=FALSE)=TRUE,"Samlet effekt",sorteringsmaskine!CS29)</f>
        <v/>
      </c>
      <c r="C27" s="159" t="str">
        <f ca="1">IF(AND(sorteringsmaskine!$CW29="",AND(sorteringsmaskine!$CW29="",sorteringsmaskine!$CW28="")=FALSE)=TRUE,"",sorteringsmaskine!CT29)</f>
        <v/>
      </c>
      <c r="D27" s="159" t="str">
        <f ca="1">IF(AND(sorteringsmaskine!$CW29="",AND(sorteringsmaskine!$CW29="",sorteringsmaskine!$CW28="")=FALSE)=TRUE,"kr.",sorteringsmaskine!CU29)</f>
        <v/>
      </c>
      <c r="E27" s="160" t="str">
        <f ca="1">IF($D$1="Årligt",IF(sorteringsmaskine!CV29="","",sorteringsmaskine!CV29/Forudsætninger!$B$4*sorteringsmaskine!CZ29),sorteringsmaskine!CV29)</f>
        <v/>
      </c>
      <c r="F27" s="165" t="str">
        <f ca="1">IF(AND(sorteringsmaskine!$CW29="",AND(sorteringsmaskine!$CW29="",sorteringsmaskine!$CW28="")=FALSE)=TRUE,Beregninger!$CY$73,sorteringsmaskine!CX29)</f>
        <v/>
      </c>
    </row>
    <row r="28" spans="2:6">
      <c r="B28" s="162" t="str">
        <f ca="1">IF(AND(sorteringsmaskine!$CW30="",AND(sorteringsmaskine!$CW30="",sorteringsmaskine!$CW29="")=FALSE)=TRUE,"Samlet effekt",sorteringsmaskine!CS30)</f>
        <v/>
      </c>
      <c r="C28" s="159" t="str">
        <f ca="1">IF(AND(sorteringsmaskine!$CW30="",AND(sorteringsmaskine!$CW30="",sorteringsmaskine!$CW29="")=FALSE)=TRUE,"",sorteringsmaskine!CT30)</f>
        <v/>
      </c>
      <c r="D28" s="159" t="str">
        <f ca="1">IF(AND(sorteringsmaskine!$CW30="",AND(sorteringsmaskine!$CW30="",sorteringsmaskine!$CW29="")=FALSE)=TRUE,"kr.",sorteringsmaskine!CU30)</f>
        <v/>
      </c>
      <c r="E28" s="160" t="str">
        <f ca="1">IF($D$1="Årligt",IF(sorteringsmaskine!CV30="","",sorteringsmaskine!CV30/Forudsætninger!$B$4*sorteringsmaskine!CZ30),sorteringsmaskine!CV30)</f>
        <v/>
      </c>
      <c r="F28" s="165" t="str">
        <f ca="1">IF(AND(sorteringsmaskine!$CW30="",AND(sorteringsmaskine!$CW30="",sorteringsmaskine!$CW29="")=FALSE)=TRUE,Beregninger!$CY$73,sorteringsmaskine!CX30)</f>
        <v/>
      </c>
    </row>
    <row r="29" spans="2:6">
      <c r="B29" s="162" t="str">
        <f ca="1">IF(AND(sorteringsmaskine!$CW31="",AND(sorteringsmaskine!$CW31="",sorteringsmaskine!$CW30="")=FALSE)=TRUE,"Samlet effekt",sorteringsmaskine!CS31)</f>
        <v/>
      </c>
      <c r="C29" s="159" t="str">
        <f ca="1">IF(AND(sorteringsmaskine!$CW31="",AND(sorteringsmaskine!$CW31="",sorteringsmaskine!$CW30="")=FALSE)=TRUE,"",sorteringsmaskine!CT31)</f>
        <v/>
      </c>
      <c r="D29" s="159" t="str">
        <f ca="1">IF(AND(sorteringsmaskine!$CW31="",AND(sorteringsmaskine!$CW31="",sorteringsmaskine!$CW30="")=FALSE)=TRUE,"kr.",sorteringsmaskine!CU31)</f>
        <v/>
      </c>
      <c r="E29" s="160" t="str">
        <f ca="1">IF($D$1="Årligt",IF(sorteringsmaskine!CV31="","",sorteringsmaskine!CV31/Forudsætninger!$B$4*sorteringsmaskine!CZ31),sorteringsmaskine!CV31)</f>
        <v/>
      </c>
      <c r="F29" s="165" t="str">
        <f ca="1">IF(AND(sorteringsmaskine!$CW31="",AND(sorteringsmaskine!$CW31="",sorteringsmaskine!$CW30="")=FALSE)=TRUE,Beregninger!$CY$73,sorteringsmaskine!CX31)</f>
        <v/>
      </c>
    </row>
    <row r="30" spans="2:6">
      <c r="B30" s="162" t="str">
        <f ca="1">IF(AND(sorteringsmaskine!$CW32="",AND(sorteringsmaskine!$CW32="",sorteringsmaskine!$CW31="")=FALSE)=TRUE,"Samlet effekt",sorteringsmaskine!CS32)</f>
        <v/>
      </c>
      <c r="C30" s="159" t="str">
        <f ca="1">IF(AND(sorteringsmaskine!$CW32="",AND(sorteringsmaskine!$CW32="",sorteringsmaskine!$CW31="")=FALSE)=TRUE,"",sorteringsmaskine!CT32)</f>
        <v/>
      </c>
      <c r="D30" s="159" t="str">
        <f ca="1">IF(AND(sorteringsmaskine!$CW32="",AND(sorteringsmaskine!$CW32="",sorteringsmaskine!$CW31="")=FALSE)=TRUE,"kr.",sorteringsmaskine!CU32)</f>
        <v/>
      </c>
      <c r="E30" s="160" t="str">
        <f ca="1">IF($D$1="Årligt",IF(sorteringsmaskine!CV32="","",sorteringsmaskine!CV32/Forudsætninger!$B$4*sorteringsmaskine!CZ32),sorteringsmaskine!CV32)</f>
        <v/>
      </c>
      <c r="F30" s="165" t="str">
        <f ca="1">IF(AND(sorteringsmaskine!$CW32="",AND(sorteringsmaskine!$CW32="",sorteringsmaskine!$CW31="")=FALSE)=TRUE,Beregninger!$CY$73,sorteringsmaskine!CX32)</f>
        <v/>
      </c>
    </row>
    <row r="31" spans="2:6">
      <c r="B31" s="162" t="str">
        <f ca="1">IF(AND(sorteringsmaskine!$CW33="",AND(sorteringsmaskine!$CW33="",sorteringsmaskine!$CW32="")=FALSE)=TRUE,"Samlet effekt",sorteringsmaskine!CS33)</f>
        <v/>
      </c>
      <c r="C31" s="159" t="str">
        <f ca="1">IF(AND(sorteringsmaskine!$CW33="",AND(sorteringsmaskine!$CW33="",sorteringsmaskine!$CW32="")=FALSE)=TRUE,"",sorteringsmaskine!CT33)</f>
        <v/>
      </c>
      <c r="D31" s="159" t="str">
        <f ca="1">IF(AND(sorteringsmaskine!$CW33="",AND(sorteringsmaskine!$CW33="",sorteringsmaskine!$CW32="")=FALSE)=TRUE,"kr.",sorteringsmaskine!CU33)</f>
        <v/>
      </c>
      <c r="E31" s="160" t="str">
        <f ca="1">IF($D$1="Årligt",IF(sorteringsmaskine!CV33="","",sorteringsmaskine!CV33/Forudsætninger!$B$4*sorteringsmaskine!CZ33),sorteringsmaskine!CV33)</f>
        <v/>
      </c>
      <c r="F31" s="165" t="str">
        <f ca="1">IF(AND(sorteringsmaskine!$CW33="",AND(sorteringsmaskine!$CW33="",sorteringsmaskine!$CW32="")=FALSE)=TRUE,Beregninger!$CY$73,sorteringsmaskine!CX33)</f>
        <v/>
      </c>
    </row>
    <row r="32" spans="2:6">
      <c r="B32" s="162" t="str">
        <f ca="1">IF(AND(sorteringsmaskine!$CW34="",AND(sorteringsmaskine!$CW34="",sorteringsmaskine!$CW33="")=FALSE)=TRUE,"Samlet effekt",sorteringsmaskine!CS34)</f>
        <v/>
      </c>
      <c r="C32" s="159" t="str">
        <f ca="1">IF(AND(sorteringsmaskine!$CW34="",AND(sorteringsmaskine!$CW34="",sorteringsmaskine!$CW33="")=FALSE)=TRUE,"",sorteringsmaskine!CT34)</f>
        <v/>
      </c>
      <c r="D32" s="159" t="str">
        <f ca="1">IF(AND(sorteringsmaskine!$CW34="",AND(sorteringsmaskine!$CW34="",sorteringsmaskine!$CW33="")=FALSE)=TRUE,"kr.",sorteringsmaskine!CU34)</f>
        <v/>
      </c>
      <c r="E32" s="160" t="str">
        <f ca="1">IF($D$1="Årligt",IF(sorteringsmaskine!CV34="","",sorteringsmaskine!CV34/Forudsætninger!$B$4*sorteringsmaskine!CZ34),sorteringsmaskine!CV34)</f>
        <v/>
      </c>
      <c r="F32" s="165" t="str">
        <f ca="1">IF(AND(sorteringsmaskine!$CW34="",AND(sorteringsmaskine!$CW34="",sorteringsmaskine!$CW33="")=FALSE)=TRUE,Beregninger!$CY$73,sorteringsmaskine!CX34)</f>
        <v/>
      </c>
    </row>
    <row r="33" spans="2:6">
      <c r="B33" s="162" t="str">
        <f ca="1">IF(AND(sorteringsmaskine!$CW35="",AND(sorteringsmaskine!$CW35="",sorteringsmaskine!$CW34="")=FALSE)=TRUE,"Samlet effekt",sorteringsmaskine!CS35)</f>
        <v/>
      </c>
      <c r="C33" s="159" t="str">
        <f ca="1">IF(AND(sorteringsmaskine!$CW35="",AND(sorteringsmaskine!$CW35="",sorteringsmaskine!$CW34="")=FALSE)=TRUE,"",sorteringsmaskine!CT35)</f>
        <v/>
      </c>
      <c r="D33" s="159" t="str">
        <f ca="1">IF(AND(sorteringsmaskine!$CW35="",AND(sorteringsmaskine!$CW35="",sorteringsmaskine!$CW34="")=FALSE)=TRUE,"kr.",sorteringsmaskine!CU35)</f>
        <v/>
      </c>
      <c r="E33" s="160" t="str">
        <f ca="1">IF($D$1="Årligt",IF(sorteringsmaskine!CV35="","",sorteringsmaskine!CV35/Forudsætninger!$B$4*sorteringsmaskine!CZ35),sorteringsmaskine!CV35)</f>
        <v/>
      </c>
      <c r="F33" s="165" t="str">
        <f ca="1">IF(AND(sorteringsmaskine!$CW35="",AND(sorteringsmaskine!$CW35="",sorteringsmaskine!$CW34="")=FALSE)=TRUE,Beregninger!$CY$73,sorteringsmaskine!CX35)</f>
        <v/>
      </c>
    </row>
    <row r="34" spans="2:6">
      <c r="B34" s="162" t="str">
        <f ca="1">IF(AND(sorteringsmaskine!$CW36="",AND(sorteringsmaskine!$CW36="",sorteringsmaskine!$CW35="")=FALSE)=TRUE,"Samlet effekt",sorteringsmaskine!CS36)</f>
        <v/>
      </c>
      <c r="C34" s="159" t="str">
        <f ca="1">IF(AND(sorteringsmaskine!$CW36="",AND(sorteringsmaskine!$CW36="",sorteringsmaskine!$CW35="")=FALSE)=TRUE,"",sorteringsmaskine!CT36)</f>
        <v/>
      </c>
      <c r="D34" s="159" t="str">
        <f ca="1">IF(AND(sorteringsmaskine!$CW36="",AND(sorteringsmaskine!$CW36="",sorteringsmaskine!$CW35="")=FALSE)=TRUE,"kr.",sorteringsmaskine!CU36)</f>
        <v/>
      </c>
      <c r="E34" s="160" t="str">
        <f ca="1">IF($D$1="Årligt",IF(sorteringsmaskine!CV36="","",sorteringsmaskine!CV36/Forudsætninger!$B$4*sorteringsmaskine!CZ36),sorteringsmaskine!CV36)</f>
        <v/>
      </c>
      <c r="F34" s="165" t="str">
        <f ca="1">IF(AND(sorteringsmaskine!$CW36="",AND(sorteringsmaskine!$CW36="",sorteringsmaskine!$CW35="")=FALSE)=TRUE,Beregninger!$CY$73,sorteringsmaskine!CX36)</f>
        <v/>
      </c>
    </row>
    <row r="35" spans="2:6">
      <c r="B35" s="162" t="str">
        <f ca="1">IF(AND(sorteringsmaskine!$CW37="",AND(sorteringsmaskine!$CW37="",sorteringsmaskine!$CW36="")=FALSE)=TRUE,"Samlet effekt",sorteringsmaskine!CS37)</f>
        <v/>
      </c>
      <c r="C35" s="159" t="str">
        <f ca="1">IF(AND(sorteringsmaskine!$CW37="",AND(sorteringsmaskine!$CW37="",sorteringsmaskine!$CW36="")=FALSE)=TRUE,"",sorteringsmaskine!CT37)</f>
        <v/>
      </c>
      <c r="D35" s="159" t="str">
        <f ca="1">IF(AND(sorteringsmaskine!$CW37="",AND(sorteringsmaskine!$CW37="",sorteringsmaskine!$CW36="")=FALSE)=TRUE,"kr.",sorteringsmaskine!CU37)</f>
        <v/>
      </c>
      <c r="E35" s="160" t="str">
        <f ca="1">IF($D$1="Årligt",IF(sorteringsmaskine!CV37="","",sorteringsmaskine!CV37/Forudsætninger!$B$4*sorteringsmaskine!CZ37),sorteringsmaskine!CV37)</f>
        <v/>
      </c>
      <c r="F35" s="165" t="str">
        <f ca="1">IF(AND(sorteringsmaskine!$CW37="",AND(sorteringsmaskine!$CW37="",sorteringsmaskine!$CW36="")=FALSE)=TRUE,Beregninger!$CY$73,sorteringsmaskine!CX37)</f>
        <v/>
      </c>
    </row>
    <row r="36" spans="2:6">
      <c r="B36" s="162" t="str">
        <f ca="1">IF(AND(sorteringsmaskine!$CW38="",AND(sorteringsmaskine!$CW38="",sorteringsmaskine!$CW37="")=FALSE)=TRUE,"Samlet effekt",sorteringsmaskine!CS38)</f>
        <v/>
      </c>
      <c r="C36" s="159" t="str">
        <f ca="1">IF(AND(sorteringsmaskine!$CW38="",AND(sorteringsmaskine!$CW38="",sorteringsmaskine!$CW37="")=FALSE)=TRUE,"",sorteringsmaskine!CT38)</f>
        <v/>
      </c>
      <c r="D36" s="159" t="str">
        <f ca="1">IF(AND(sorteringsmaskine!$CW38="",AND(sorteringsmaskine!$CW38="",sorteringsmaskine!$CW37="")=FALSE)=TRUE,"kr.",sorteringsmaskine!CU38)</f>
        <v/>
      </c>
      <c r="E36" s="160" t="str">
        <f ca="1">IF($D$1="Årligt",IF(sorteringsmaskine!CV38="","",sorteringsmaskine!CV38/Forudsætninger!$B$4*sorteringsmaskine!CZ38),sorteringsmaskine!CV38)</f>
        <v/>
      </c>
      <c r="F36" s="165" t="str">
        <f ca="1">IF(AND(sorteringsmaskine!$CW38="",AND(sorteringsmaskine!$CW38="",sorteringsmaskine!$CW37="")=FALSE)=TRUE,Beregninger!$CY$73,sorteringsmaskine!CX38)</f>
        <v/>
      </c>
    </row>
    <row r="37" spans="2:6">
      <c r="B37" s="162" t="str">
        <f ca="1">IF(AND(sorteringsmaskine!$CW39="",AND(sorteringsmaskine!$CW39="",sorteringsmaskine!$CW38="")=FALSE)=TRUE,"Samlet effekt",sorteringsmaskine!CS39)</f>
        <v/>
      </c>
      <c r="C37" s="159" t="str">
        <f ca="1">IF(AND(sorteringsmaskine!$CW39="",AND(sorteringsmaskine!$CW39="",sorteringsmaskine!$CW38="")=FALSE)=TRUE,"",sorteringsmaskine!CT39)</f>
        <v/>
      </c>
      <c r="D37" s="159" t="str">
        <f ca="1">IF(AND(sorteringsmaskine!$CW39="",AND(sorteringsmaskine!$CW39="",sorteringsmaskine!$CW38="")=FALSE)=TRUE,"kr.",sorteringsmaskine!CU39)</f>
        <v/>
      </c>
      <c r="E37" s="160" t="str">
        <f ca="1">IF($D$1="Årligt",IF(sorteringsmaskine!CV39="","",sorteringsmaskine!CV39/Forudsætninger!$B$4*sorteringsmaskine!CZ39),sorteringsmaskine!CV39)</f>
        <v/>
      </c>
      <c r="F37" s="165" t="str">
        <f ca="1">IF(AND(sorteringsmaskine!$CW39="",AND(sorteringsmaskine!$CW39="",sorteringsmaskine!$CW38="")=FALSE)=TRUE,Beregninger!$CY$73,sorteringsmaskine!CX39)</f>
        <v/>
      </c>
    </row>
    <row r="38" spans="2:6">
      <c r="B38" s="162" t="str">
        <f ca="1">IF(AND(sorteringsmaskine!$CW40="",AND(sorteringsmaskine!$CW40="",sorteringsmaskine!$CW39="")=FALSE)=TRUE,"Samlet effekt",sorteringsmaskine!CS40)</f>
        <v/>
      </c>
      <c r="C38" s="159" t="str">
        <f ca="1">IF(AND(sorteringsmaskine!$CW40="",AND(sorteringsmaskine!$CW40="",sorteringsmaskine!$CW39="")=FALSE)=TRUE,"",sorteringsmaskine!CT40)</f>
        <v/>
      </c>
      <c r="D38" s="159" t="str">
        <f ca="1">IF(AND(sorteringsmaskine!$CW40="",AND(sorteringsmaskine!$CW40="",sorteringsmaskine!$CW39="")=FALSE)=TRUE,"kr.",sorteringsmaskine!CU40)</f>
        <v/>
      </c>
      <c r="E38" s="160" t="str">
        <f ca="1">IF($D$1="Årligt",IF(sorteringsmaskine!CV40="","",sorteringsmaskine!CV40/Forudsætninger!$B$4*sorteringsmaskine!CZ40),sorteringsmaskine!CV40)</f>
        <v/>
      </c>
      <c r="F38" s="165" t="str">
        <f ca="1">IF(AND(sorteringsmaskine!$CW40="",AND(sorteringsmaskine!$CW40="",sorteringsmaskine!$CW39="")=FALSE)=TRUE,Beregninger!$CY$73,sorteringsmaskine!CX40)</f>
        <v/>
      </c>
    </row>
    <row r="39" spans="2:6">
      <c r="B39" s="162" t="str">
        <f ca="1">IF(AND(sorteringsmaskine!$CW41="",AND(sorteringsmaskine!$CW41="",sorteringsmaskine!$CW40="")=FALSE)=TRUE,"Samlet effekt",sorteringsmaskine!CS41)</f>
        <v/>
      </c>
      <c r="C39" s="159" t="str">
        <f ca="1">IF(AND(sorteringsmaskine!$CW41="",AND(sorteringsmaskine!$CW41="",sorteringsmaskine!$CW40="")=FALSE)=TRUE,"",sorteringsmaskine!CT41)</f>
        <v/>
      </c>
      <c r="D39" s="159" t="str">
        <f ca="1">IF(AND(sorteringsmaskine!$CW41="",AND(sorteringsmaskine!$CW41="",sorteringsmaskine!$CW40="")=FALSE)=TRUE,"kr.",sorteringsmaskine!CU41)</f>
        <v/>
      </c>
      <c r="E39" s="160" t="str">
        <f ca="1">IF($D$1="Årligt",IF(sorteringsmaskine!CV41="","",sorteringsmaskine!CV41/Forudsætninger!$B$4*sorteringsmaskine!CZ41),sorteringsmaskine!CV41)</f>
        <v/>
      </c>
      <c r="F39" s="165" t="str">
        <f ca="1">IF(AND(sorteringsmaskine!$CW41="",AND(sorteringsmaskine!$CW41="",sorteringsmaskine!$CW40="")=FALSE)=TRUE,Beregninger!$CY$73,sorteringsmaskine!CX41)</f>
        <v/>
      </c>
    </row>
    <row r="40" spans="2:6">
      <c r="B40" s="162" t="str">
        <f ca="1">IF(AND(sorteringsmaskine!$CW42="",AND(sorteringsmaskine!$CW42="",sorteringsmaskine!$CW41="")=FALSE)=TRUE,"Samlet effekt",sorteringsmaskine!CS42)</f>
        <v/>
      </c>
      <c r="C40" s="159" t="str">
        <f ca="1">IF(AND(sorteringsmaskine!$CW42="",AND(sorteringsmaskine!$CW42="",sorteringsmaskine!$CW41="")=FALSE)=TRUE,"",sorteringsmaskine!CT42)</f>
        <v/>
      </c>
      <c r="D40" s="159" t="str">
        <f ca="1">IF(AND(sorteringsmaskine!$CW42="",AND(sorteringsmaskine!$CW42="",sorteringsmaskine!$CW41="")=FALSE)=TRUE,"kr.",sorteringsmaskine!CU42)</f>
        <v/>
      </c>
      <c r="E40" s="160" t="str">
        <f ca="1">IF($D$1="Årligt",IF(sorteringsmaskine!CV42="","",sorteringsmaskine!CV42/Forudsætninger!$B$4*sorteringsmaskine!CZ42),sorteringsmaskine!CV42)</f>
        <v/>
      </c>
      <c r="F40" s="180" t="str">
        <f ca="1">IF(AND(sorteringsmaskine!$CW42="",AND(sorteringsmaskine!$CW42="",sorteringsmaskine!$CW41="")=FALSE)=TRUE,Beregninger!$CY$73,sorteringsmaskine!CX42)</f>
        <v/>
      </c>
    </row>
    <row r="41" spans="2:6">
      <c r="B41" s="162" t="str">
        <f ca="1">IF(AND(sorteringsmaskine!$CW43="",AND(sorteringsmaskine!$CW43="",sorteringsmaskine!$CW42="")=FALSE)=TRUE,"Samlet effekt",sorteringsmaskine!CS43)</f>
        <v/>
      </c>
      <c r="C41" s="159" t="str">
        <f ca="1">IF(AND(sorteringsmaskine!$CW43="",AND(sorteringsmaskine!$CW43="",sorteringsmaskine!$CW42="")=FALSE)=TRUE,"",sorteringsmaskine!CT43)</f>
        <v/>
      </c>
      <c r="D41" s="159" t="str">
        <f ca="1">IF(AND(sorteringsmaskine!$CW43="",AND(sorteringsmaskine!$CW43="",sorteringsmaskine!$CW42="")=FALSE)=TRUE,"kr.",sorteringsmaskine!CU43)</f>
        <v/>
      </c>
      <c r="E41" s="160" t="str">
        <f ca="1">IF($D$1="Årligt",IF(sorteringsmaskine!CV43="","",sorteringsmaskine!CV43/Forudsætninger!$B$4*sorteringsmaskine!CZ43),sorteringsmaskine!CV43)</f>
        <v/>
      </c>
      <c r="F41" s="180" t="str">
        <f ca="1">IF(AND(sorteringsmaskine!$CW43="",AND(sorteringsmaskine!$CW43="",sorteringsmaskine!$CW42="")=FALSE)=TRUE,Beregninger!$CY$73,sorteringsmaskine!CX43)</f>
        <v/>
      </c>
    </row>
    <row r="42" spans="2:6">
      <c r="B42" s="162" t="str">
        <f ca="1">IF(AND(sorteringsmaskine!$CW44="",AND(sorteringsmaskine!$CW44="",sorteringsmaskine!$CW43="")=FALSE)=TRUE,"Samlet effekt",sorteringsmaskine!CS44)</f>
        <v/>
      </c>
      <c r="C42" s="159" t="str">
        <f ca="1">IF(AND(sorteringsmaskine!$CW44="",AND(sorteringsmaskine!$CW44="",sorteringsmaskine!$CW43="")=FALSE)=TRUE,"",sorteringsmaskine!CT44)</f>
        <v/>
      </c>
      <c r="D42" s="159" t="str">
        <f ca="1">IF(AND(sorteringsmaskine!$CW44="",AND(sorteringsmaskine!$CW44="",sorteringsmaskine!$CW43="")=FALSE)=TRUE,"kr.",sorteringsmaskine!CU44)</f>
        <v/>
      </c>
      <c r="E42" s="160" t="str">
        <f ca="1">IF($D$1="Årligt",IF(sorteringsmaskine!CV44="","",sorteringsmaskine!CV44/Forudsætninger!$B$4*sorteringsmaskine!CZ44),sorteringsmaskine!CV44)</f>
        <v/>
      </c>
      <c r="F42" s="180" t="str">
        <f ca="1">IF(AND(sorteringsmaskine!$CW44="",AND(sorteringsmaskine!$CW44="",sorteringsmaskine!$CW43="")=FALSE)=TRUE,Beregninger!$CY$73,sorteringsmaskine!CX44)</f>
        <v/>
      </c>
    </row>
    <row r="43" spans="2:6">
      <c r="B43" s="162" t="str">
        <f ca="1">IF(AND(sorteringsmaskine!$CW45="",AND(sorteringsmaskine!$CW45="",sorteringsmaskine!$CW44="")=FALSE)=TRUE,"Samlet effekt",sorteringsmaskine!CS45)</f>
        <v/>
      </c>
      <c r="C43" s="159" t="str">
        <f ca="1">IF(AND(sorteringsmaskine!$CW45="",AND(sorteringsmaskine!$CW45="",sorteringsmaskine!$CW44="")=FALSE)=TRUE,"",sorteringsmaskine!CT45)</f>
        <v/>
      </c>
      <c r="D43" s="159" t="str">
        <f ca="1">IF(AND(sorteringsmaskine!$CW45="",AND(sorteringsmaskine!$CW45="",sorteringsmaskine!$CW44="")=FALSE)=TRUE,"kr.",sorteringsmaskine!CU45)</f>
        <v/>
      </c>
      <c r="E43" s="160" t="str">
        <f ca="1">IF($D$1="Årligt",IF(sorteringsmaskine!CV45="","",sorteringsmaskine!CV45/Forudsætninger!$B$4*sorteringsmaskine!CZ45),sorteringsmaskine!CV45)</f>
        <v/>
      </c>
      <c r="F43" s="180" t="str">
        <f ca="1">IF(AND(sorteringsmaskine!$CW45="",AND(sorteringsmaskine!$CW45="",sorteringsmaskine!$CW44="")=FALSE)=TRUE,Beregninger!$CY$73,sorteringsmaskine!CX45)</f>
        <v/>
      </c>
    </row>
    <row r="44" spans="2:6">
      <c r="B44" s="162" t="str">
        <f ca="1">IF(AND(sorteringsmaskine!$CW46="",AND(sorteringsmaskine!$CW46="",sorteringsmaskine!$CW45="")=FALSE)=TRUE,"Samlet effekt",sorteringsmaskine!CS46)</f>
        <v/>
      </c>
      <c r="C44" s="159" t="str">
        <f ca="1">IF(AND(sorteringsmaskine!$CW46="",AND(sorteringsmaskine!$CW46="",sorteringsmaskine!$CW45="")=FALSE)=TRUE,"",sorteringsmaskine!CT46)</f>
        <v/>
      </c>
      <c r="D44" s="167" t="str">
        <f ca="1">IF(AND(sorteringsmaskine!$CW46="",AND(sorteringsmaskine!$CW46="",sorteringsmaskine!$CW45="")=FALSE)=TRUE,"kr.",sorteringsmaskine!CU46)</f>
        <v/>
      </c>
      <c r="E44" s="160" t="str">
        <f ca="1">IF($D$1="Årligt",IF(sorteringsmaskine!CV46="","",sorteringsmaskine!CV46/Forudsætninger!$B$4*sorteringsmaskine!CZ46),sorteringsmaskine!CV46)</f>
        <v/>
      </c>
      <c r="F44" s="180" t="str">
        <f ca="1">IF(AND(sorteringsmaskine!$CW46="",AND(sorteringsmaskine!$CW46="",sorteringsmaskine!$CW45="")=FALSE)=TRUE,Beregninger!$CY$73,sorteringsmaskine!CX46)</f>
        <v/>
      </c>
    </row>
    <row r="45" spans="2:6">
      <c r="B45" s="162" t="str">
        <f ca="1">IF(AND(sorteringsmaskine!$CW47="",AND(sorteringsmaskine!$CW47="",sorteringsmaskine!$CW46="")=FALSE)=TRUE,"Samlet effekt",sorteringsmaskine!CS47)</f>
        <v/>
      </c>
      <c r="C45" s="167" t="str">
        <f ca="1">IF(AND(sorteringsmaskine!$CW47="",AND(sorteringsmaskine!$CW47="",sorteringsmaskine!$CW46="")=FALSE)=TRUE,"",sorteringsmaskine!CT47)</f>
        <v/>
      </c>
      <c r="D45" s="167" t="str">
        <f ca="1">IF(AND(sorteringsmaskine!$CW47="",AND(sorteringsmaskine!$CW47="",sorteringsmaskine!$CW46="")=FALSE)=TRUE,"kr.",sorteringsmaskine!CU47)</f>
        <v/>
      </c>
      <c r="E45" s="160" t="str">
        <f ca="1">IF($D$1="Årligt",IF(sorteringsmaskine!CV47="","",sorteringsmaskine!CV47/Forudsætninger!$B$4*sorteringsmaskine!CZ47),sorteringsmaskine!CV47)</f>
        <v/>
      </c>
      <c r="F45" s="167" t="str">
        <f ca="1">IF(AND(sorteringsmaskine!$CW47="",AND(sorteringsmaskine!$CW47="",sorteringsmaskine!$CW46="")=FALSE)=TRUE,Beregninger!$CY$73,sorteringsmaskine!CX47)</f>
        <v/>
      </c>
    </row>
    <row r="46" spans="2:6">
      <c r="B46" s="162" t="str">
        <f ca="1">IF(AND(sorteringsmaskine!$CW48="",AND(sorteringsmaskine!$CW48="",sorteringsmaskine!$CW47="")=FALSE)=TRUE,"Samlet effekt",sorteringsmaskine!CS48)</f>
        <v/>
      </c>
      <c r="C46" s="167" t="str">
        <f ca="1">IF(AND(sorteringsmaskine!$CW48="",AND(sorteringsmaskine!$CW48="",sorteringsmaskine!$CW47="")=FALSE)=TRUE,"",sorteringsmaskine!CT48)</f>
        <v/>
      </c>
      <c r="D46" s="167" t="str">
        <f ca="1">IF(AND(sorteringsmaskine!$CW48="",AND(sorteringsmaskine!$CW48="",sorteringsmaskine!$CW47="")=FALSE)=TRUE,"kr.",sorteringsmaskine!CU48)</f>
        <v/>
      </c>
      <c r="E46" s="160" t="str">
        <f ca="1">IF($D$1="Årligt",IF(sorteringsmaskine!CV48="","",sorteringsmaskine!CV48/Forudsætninger!$B$4*sorteringsmaskine!CZ48),sorteringsmaskine!CV48)</f>
        <v/>
      </c>
      <c r="F46" s="167" t="str">
        <f ca="1">IF(AND(sorteringsmaskine!$CW48="",AND(sorteringsmaskine!$CW48="",sorteringsmaskine!$CW47="")=FALSE)=TRUE,Beregninger!$CY$73,sorteringsmaskine!CX48)</f>
        <v/>
      </c>
    </row>
    <row r="47" spans="2:6">
      <c r="B47" s="162" t="str">
        <f ca="1">IF(AND(sorteringsmaskine!$CW49="",AND(sorteringsmaskine!$CW49="",sorteringsmaskine!$CW48="")=FALSE)=TRUE,"Samlet effekt",sorteringsmaskine!CS49)</f>
        <v/>
      </c>
      <c r="C47" s="167" t="str">
        <f ca="1">IF(AND(sorteringsmaskine!$CW49="",AND(sorteringsmaskine!$CW49="",sorteringsmaskine!$CW48="")=FALSE)=TRUE,"",sorteringsmaskine!CT49)</f>
        <v/>
      </c>
      <c r="D47" s="167" t="str">
        <f ca="1">IF(AND(sorteringsmaskine!$CW49="",AND(sorteringsmaskine!$CW49="",sorteringsmaskine!$CW48="")=FALSE)=TRUE,"kr.",sorteringsmaskine!CU49)</f>
        <v/>
      </c>
      <c r="E47" s="160" t="str">
        <f ca="1">IF($D$1="Årligt",IF(sorteringsmaskine!CV49="","",sorteringsmaskine!CV49/Forudsætninger!$B$4*sorteringsmaskine!CZ49),sorteringsmaskine!CV49)</f>
        <v/>
      </c>
      <c r="F47" s="167" t="str">
        <f ca="1">IF(AND(sorteringsmaskine!$CW49="",AND(sorteringsmaskine!$CW49="",sorteringsmaskine!$CW48="")=FALSE)=TRUE,Beregninger!$CY$73,sorteringsmaskine!CX49)</f>
        <v/>
      </c>
    </row>
    <row r="48" spans="2:6">
      <c r="B48" s="162" t="str">
        <f ca="1">IF(AND(sorteringsmaskine!$CW50="",AND(sorteringsmaskine!$CW50="",sorteringsmaskine!$CW49="")=FALSE)=TRUE,"Samlet effekt",sorteringsmaskine!CS50)</f>
        <v/>
      </c>
      <c r="C48" s="167" t="str">
        <f ca="1">IF(AND(sorteringsmaskine!$CW50="",AND(sorteringsmaskine!$CW50="",sorteringsmaskine!$CW49="")=FALSE)=TRUE,"",sorteringsmaskine!CT50)</f>
        <v/>
      </c>
      <c r="D48" s="167" t="str">
        <f ca="1">IF(AND(sorteringsmaskine!$CW50="",AND(sorteringsmaskine!$CW50="",sorteringsmaskine!$CW49="")=FALSE)=TRUE,"kr.",sorteringsmaskine!CU50)</f>
        <v/>
      </c>
      <c r="E48" s="160" t="str">
        <f ca="1">IF($D$1="Årligt",IF(sorteringsmaskine!CV50="","",sorteringsmaskine!CV50/Forudsætninger!$B$4*sorteringsmaskine!CZ50),sorteringsmaskine!CV50)</f>
        <v/>
      </c>
      <c r="F48" s="167" t="str">
        <f ca="1">IF(AND(sorteringsmaskine!$CW50="",AND(sorteringsmaskine!$CW50="",sorteringsmaskine!$CW49="")=FALSE)=TRUE,Beregninger!$CY$73,sorteringsmaskine!CX50)</f>
        <v/>
      </c>
    </row>
    <row r="49" spans="2:6">
      <c r="B49" s="162" t="str">
        <f ca="1">IF(AND(sorteringsmaskine!$CW51="",AND(sorteringsmaskine!$CW51="",sorteringsmaskine!$CW50="")=FALSE)=TRUE,"Samlet effekt",sorteringsmaskine!CS51)</f>
        <v/>
      </c>
      <c r="C49" s="167" t="str">
        <f ca="1">IF(AND(sorteringsmaskine!$CW51="",AND(sorteringsmaskine!$CW51="",sorteringsmaskine!$CW50="")=FALSE)=TRUE,"",sorteringsmaskine!CT51)</f>
        <v/>
      </c>
      <c r="D49" s="167" t="str">
        <f ca="1">IF(AND(sorteringsmaskine!$CW51="",AND(sorteringsmaskine!$CW51="",sorteringsmaskine!$CW50="")=FALSE)=TRUE,"kr.",sorteringsmaskine!CU51)</f>
        <v/>
      </c>
      <c r="E49" s="160" t="str">
        <f ca="1">IF($D$1="Årligt",IF(sorteringsmaskine!CV51="","",sorteringsmaskine!CV51/Forudsætninger!$B$4*sorteringsmaskine!CZ51),sorteringsmaskine!CV51)</f>
        <v/>
      </c>
      <c r="F49" s="167" t="str">
        <f ca="1">IF(AND(sorteringsmaskine!$CW51="",AND(sorteringsmaskine!$CW51="",sorteringsmaskine!$CW50="")=FALSE)=TRUE,Beregninger!$CY$73,sorteringsmaskine!CX51)</f>
        <v/>
      </c>
    </row>
    <row r="50" spans="2:6">
      <c r="B50" s="162" t="str">
        <f ca="1">IF(AND(sorteringsmaskine!$CW52="",AND(sorteringsmaskine!$CW52="",sorteringsmaskine!$CW51="")=FALSE)=TRUE,"Samlet effekt",sorteringsmaskine!CS52)</f>
        <v/>
      </c>
      <c r="C50" s="167" t="str">
        <f ca="1">IF(AND(sorteringsmaskine!$CW52="",AND(sorteringsmaskine!$CW52="",sorteringsmaskine!$CW51="")=FALSE)=TRUE,"",sorteringsmaskine!CT52)</f>
        <v/>
      </c>
      <c r="D50" s="167" t="str">
        <f ca="1">IF(AND(sorteringsmaskine!$CW52="",AND(sorteringsmaskine!$CW52="",sorteringsmaskine!$CW51="")=FALSE)=TRUE,"kr.",sorteringsmaskine!CU52)</f>
        <v/>
      </c>
      <c r="E50" s="160" t="str">
        <f ca="1">IF($D$1="Årligt",IF(sorteringsmaskine!CV52="","",sorteringsmaskine!CV52/Forudsætninger!$B$4*sorteringsmaskine!CZ52),sorteringsmaskine!CV52)</f>
        <v/>
      </c>
      <c r="F50" s="167" t="str">
        <f ca="1">IF(AND(sorteringsmaskine!$CW52="",AND(sorteringsmaskine!$CW52="",sorteringsmaskine!$CW51="")=FALSE)=TRUE,Beregninger!$CY$73,sorteringsmaskine!CX52)</f>
        <v/>
      </c>
    </row>
    <row r="51" spans="2:6">
      <c r="B51" s="162" t="str">
        <f ca="1">IF(AND(sorteringsmaskine!$CW53="",AND(sorteringsmaskine!$CW53="",sorteringsmaskine!$CW52="")=FALSE)=TRUE,"Samlet effekt",sorteringsmaskine!CS53)</f>
        <v/>
      </c>
      <c r="C51" s="167" t="str">
        <f ca="1">IF(AND(sorteringsmaskine!$CW53="",AND(sorteringsmaskine!$CW53="",sorteringsmaskine!$CW52="")=FALSE)=TRUE,"",sorteringsmaskine!CT53)</f>
        <v/>
      </c>
      <c r="D51" s="167" t="str">
        <f ca="1">IF(AND(sorteringsmaskine!$CW53="",AND(sorteringsmaskine!$CW53="",sorteringsmaskine!$CW52="")=FALSE)=TRUE,"kr.",sorteringsmaskine!CU53)</f>
        <v/>
      </c>
      <c r="E51" s="160" t="str">
        <f ca="1">IF($D$1="Årligt",IF(sorteringsmaskine!CV53="","",sorteringsmaskine!CV53/Forudsætninger!$B$4*sorteringsmaskine!CZ53),sorteringsmaskine!CV53)</f>
        <v/>
      </c>
      <c r="F51" s="167" t="str">
        <f ca="1">IF(AND(sorteringsmaskine!$CW53="",AND(sorteringsmaskine!$CW53="",sorteringsmaskine!$CW52="")=FALSE)=TRUE,Beregninger!$CY$73,sorteringsmaskine!CX53)</f>
        <v/>
      </c>
    </row>
    <row r="52" spans="2:6">
      <c r="B52" s="162" t="str">
        <f ca="1">IF(AND(sorteringsmaskine!$CW54="",AND(sorteringsmaskine!$CW54="",sorteringsmaskine!$CW53="")=FALSE)=TRUE,"Samlet effekt",sorteringsmaskine!CS54)</f>
        <v/>
      </c>
      <c r="C52" s="167" t="str">
        <f ca="1">IF(AND(sorteringsmaskine!$CW54="",AND(sorteringsmaskine!$CW54="",sorteringsmaskine!$CW53="")=FALSE)=TRUE,"",sorteringsmaskine!CT54)</f>
        <v/>
      </c>
      <c r="D52" s="167" t="str">
        <f ca="1">IF(AND(sorteringsmaskine!$CW54="",AND(sorteringsmaskine!$CW54="",sorteringsmaskine!$CW53="")=FALSE)=TRUE,"kr.",sorteringsmaskine!CU54)</f>
        <v/>
      </c>
      <c r="E52" s="160" t="str">
        <f ca="1">IF($D$1="Årligt",IF(sorteringsmaskine!CV54="","",sorteringsmaskine!CV54/Forudsætninger!$B$4*sorteringsmaskine!CZ54),sorteringsmaskine!CV54)</f>
        <v/>
      </c>
      <c r="F52" s="167" t="str">
        <f ca="1">IF(AND(sorteringsmaskine!$CW54="",AND(sorteringsmaskine!$CW54="",sorteringsmaskine!$CW53="")=FALSE)=TRUE,Beregninger!$CY$73,sorteringsmaskine!CX54)</f>
        <v/>
      </c>
    </row>
    <row r="53" spans="2:6">
      <c r="B53" s="162" t="str">
        <f ca="1">IF(AND(sorteringsmaskine!$CW55="",AND(sorteringsmaskine!$CW55="",sorteringsmaskine!$CW54="")=FALSE)=TRUE,"Samlet effekt",sorteringsmaskine!CS55)</f>
        <v/>
      </c>
      <c r="C53" s="167" t="str">
        <f ca="1">IF(AND(sorteringsmaskine!$CW55="",AND(sorteringsmaskine!$CW55="",sorteringsmaskine!$CW54="")=FALSE)=TRUE,"",sorteringsmaskine!CT55)</f>
        <v/>
      </c>
      <c r="D53" s="167" t="str">
        <f ca="1">IF(AND(sorteringsmaskine!$CW55="",AND(sorteringsmaskine!$CW55="",sorteringsmaskine!$CW54="")=FALSE)=TRUE,"kr.",sorteringsmaskine!CU55)</f>
        <v/>
      </c>
      <c r="E53" s="160" t="str">
        <f ca="1">IF($D$1="Årligt",IF(sorteringsmaskine!CV55="","",sorteringsmaskine!CV55/Forudsætninger!$B$4*sorteringsmaskine!CZ55),sorteringsmaskine!CV55)</f>
        <v/>
      </c>
      <c r="F53" s="167" t="str">
        <f ca="1">IF(AND(sorteringsmaskine!$CW55="",AND(sorteringsmaskine!$CW55="",sorteringsmaskine!$CW54="")=FALSE)=TRUE,Beregninger!$CY$73,sorteringsmaskine!CX55)</f>
        <v/>
      </c>
    </row>
    <row r="54" spans="2:6">
      <c r="B54" s="162" t="str">
        <f ca="1">IF(AND(sorteringsmaskine!$CW56="",AND(sorteringsmaskine!$CW56="",sorteringsmaskine!$CW55="")=FALSE)=TRUE,"Samlet effekt",sorteringsmaskine!CS56)</f>
        <v/>
      </c>
      <c r="C54" s="167" t="str">
        <f ca="1">IF(AND(sorteringsmaskine!$CW56="",AND(sorteringsmaskine!$CW56="",sorteringsmaskine!$CW55="")=FALSE)=TRUE,"",sorteringsmaskine!CT56)</f>
        <v/>
      </c>
      <c r="D54" s="167" t="str">
        <f ca="1">IF(AND(sorteringsmaskine!$CW56="",AND(sorteringsmaskine!$CW56="",sorteringsmaskine!$CW55="")=FALSE)=TRUE,"kr.",sorteringsmaskine!CU56)</f>
        <v/>
      </c>
      <c r="E54" s="160" t="str">
        <f ca="1">IF($D$1="Årligt",IF(sorteringsmaskine!CV56="","",sorteringsmaskine!CV56/Forudsætninger!$B$4*sorteringsmaskine!CZ56),sorteringsmaskine!CV56)</f>
        <v/>
      </c>
      <c r="F54" s="167" t="str">
        <f ca="1">IF(AND(sorteringsmaskine!$CW56="",AND(sorteringsmaskine!$CW56="",sorteringsmaskine!$CW55="")=FALSE)=TRUE,Beregninger!$CY$73,sorteringsmaskine!CX56)</f>
        <v/>
      </c>
    </row>
    <row r="55" spans="2:6">
      <c r="B55" s="162" t="str">
        <f ca="1">IF(AND(sorteringsmaskine!$CW57="",AND(sorteringsmaskine!$CW57="",sorteringsmaskine!$CW56="")=FALSE)=TRUE,"Samlet effekt",sorteringsmaskine!CS57)</f>
        <v/>
      </c>
      <c r="C55" s="167" t="str">
        <f ca="1">IF(AND(sorteringsmaskine!$CW57="",AND(sorteringsmaskine!$CW57="",sorteringsmaskine!$CW56="")=FALSE)=TRUE,"",sorteringsmaskine!CT57)</f>
        <v/>
      </c>
      <c r="D55" s="167" t="str">
        <f ca="1">IF(AND(sorteringsmaskine!$CW57="",AND(sorteringsmaskine!$CW57="",sorteringsmaskine!$CW56="")=FALSE)=TRUE,"kr.",sorteringsmaskine!CU57)</f>
        <v/>
      </c>
      <c r="E55" s="160" t="str">
        <f ca="1">IF($D$1="Årligt",IF(sorteringsmaskine!CV57="","",sorteringsmaskine!CV57/Forudsætninger!$B$4*sorteringsmaskine!CZ57),sorteringsmaskine!CV57)</f>
        <v/>
      </c>
      <c r="F55" s="167" t="str">
        <f ca="1">IF(AND(sorteringsmaskine!$CW57="",AND(sorteringsmaskine!$CW57="",sorteringsmaskine!$CW56="")=FALSE)=TRUE,Beregninger!$CY$73,sorteringsmaskine!CX57)</f>
        <v/>
      </c>
    </row>
    <row r="56" spans="2:6">
      <c r="B56" s="162" t="str">
        <f ca="1">IF(AND(sorteringsmaskine!$CW58="",AND(sorteringsmaskine!$CW58="",sorteringsmaskine!$CW57="")=FALSE)=TRUE,"Samlet effekt",sorteringsmaskine!CS58)</f>
        <v/>
      </c>
      <c r="C56" s="167" t="str">
        <f ca="1">IF(AND(sorteringsmaskine!$CW58="",AND(sorteringsmaskine!$CW58="",sorteringsmaskine!$CW57="")=FALSE)=TRUE,"",sorteringsmaskine!CT58)</f>
        <v/>
      </c>
      <c r="D56" s="167" t="str">
        <f ca="1">IF(AND(sorteringsmaskine!$CW58="",AND(sorteringsmaskine!$CW58="",sorteringsmaskine!$CW57="")=FALSE)=TRUE,"kr.",sorteringsmaskine!CU58)</f>
        <v/>
      </c>
      <c r="E56" s="160" t="str">
        <f ca="1">IF($D$1="Årligt",IF(sorteringsmaskine!CV58="","",sorteringsmaskine!CV58/Forudsætninger!$B$4*sorteringsmaskine!CZ58),sorteringsmaskine!CV58)</f>
        <v/>
      </c>
      <c r="F56" s="167" t="str">
        <f ca="1">IF(AND(sorteringsmaskine!$CW58="",AND(sorteringsmaskine!$CW58="",sorteringsmaskine!$CW57="")=FALSE)=TRUE,Beregninger!$CY$73,sorteringsmaskine!CX58)</f>
        <v/>
      </c>
    </row>
    <row r="57" spans="2:6">
      <c r="B57" s="162" t="str">
        <f ca="1">IF(AND(sorteringsmaskine!$CW59="",AND(sorteringsmaskine!$CW59="",sorteringsmaskine!$CW58="")=FALSE)=TRUE,"Samlet effekt",sorteringsmaskine!CS59)</f>
        <v/>
      </c>
      <c r="C57" s="167" t="str">
        <f ca="1">IF(AND(sorteringsmaskine!$CW59="",AND(sorteringsmaskine!$CW59="",sorteringsmaskine!$CW58="")=FALSE)=TRUE,"",sorteringsmaskine!CT59)</f>
        <v/>
      </c>
      <c r="D57" s="167" t="str">
        <f ca="1">IF(AND(sorteringsmaskine!$CW59="",AND(sorteringsmaskine!$CW59="",sorteringsmaskine!$CW58="")=FALSE)=TRUE,"kr.",sorteringsmaskine!CU59)</f>
        <v/>
      </c>
      <c r="E57" s="160" t="str">
        <f ca="1">IF($D$1="Årligt",IF(sorteringsmaskine!CV59="","",sorteringsmaskine!CV59/Forudsætninger!$B$4*sorteringsmaskine!CZ59),sorteringsmaskine!CV59)</f>
        <v/>
      </c>
      <c r="F57" s="167" t="str">
        <f ca="1">IF(AND(sorteringsmaskine!$CW59="",AND(sorteringsmaskine!$CW59="",sorteringsmaskine!$CW58="")=FALSE)=TRUE,Beregninger!$CY$73,sorteringsmaskine!CX59)</f>
        <v/>
      </c>
    </row>
    <row r="58" spans="2:6">
      <c r="B58" s="162" t="str">
        <f ca="1">IF(AND(sorteringsmaskine!$CW60="",AND(sorteringsmaskine!$CW60="",sorteringsmaskine!$CW59="")=FALSE)=TRUE,"Samlet effekt",sorteringsmaskine!CS60)</f>
        <v/>
      </c>
      <c r="C58" s="167" t="str">
        <f ca="1">IF(AND(sorteringsmaskine!$CW60="",AND(sorteringsmaskine!$CW60="",sorteringsmaskine!$CW59="")=FALSE)=TRUE,"",sorteringsmaskine!CT60)</f>
        <v/>
      </c>
      <c r="D58" s="167" t="str">
        <f ca="1">IF(AND(sorteringsmaskine!$CW60="",AND(sorteringsmaskine!$CW60="",sorteringsmaskine!$CW59="")=FALSE)=TRUE,"kr.",sorteringsmaskine!CU60)</f>
        <v/>
      </c>
      <c r="E58" s="160" t="str">
        <f ca="1">IF($D$1="Årligt",IF(sorteringsmaskine!CV60="","",sorteringsmaskine!CV60/Forudsætninger!$B$4*sorteringsmaskine!CZ60),sorteringsmaskine!CV60)</f>
        <v/>
      </c>
      <c r="F58" s="167" t="str">
        <f ca="1">IF(AND(sorteringsmaskine!$CW60="",AND(sorteringsmaskine!$CW60="",sorteringsmaskine!$CW59="")=FALSE)=TRUE,Beregninger!$CY$73,sorteringsmaskine!CX60)</f>
        <v/>
      </c>
    </row>
    <row r="59" spans="2:6">
      <c r="B59" s="162" t="str">
        <f ca="1">IF(AND(sorteringsmaskine!$CW61="",AND(sorteringsmaskine!$CW61="",sorteringsmaskine!$CW60="")=FALSE)=TRUE,"Samlet effekt",sorteringsmaskine!CS61)</f>
        <v/>
      </c>
      <c r="C59" s="167" t="str">
        <f ca="1">IF(AND(sorteringsmaskine!$CW61="",AND(sorteringsmaskine!$CW61="",sorteringsmaskine!$CW60="")=FALSE)=TRUE,"",sorteringsmaskine!CT61)</f>
        <v/>
      </c>
      <c r="D59" s="167" t="str">
        <f ca="1">IF(AND(sorteringsmaskine!$CW61="",AND(sorteringsmaskine!$CW61="",sorteringsmaskine!$CW60="")=FALSE)=TRUE,"kr.",sorteringsmaskine!CU61)</f>
        <v/>
      </c>
      <c r="E59" s="160" t="str">
        <f ca="1">IF($D$1="Årligt",IF(sorteringsmaskine!CV61="","",sorteringsmaskine!CV61/Forudsætninger!$B$4*sorteringsmaskine!CZ61),sorteringsmaskine!CV61)</f>
        <v/>
      </c>
      <c r="F59" s="167" t="str">
        <f ca="1">IF(AND(sorteringsmaskine!$CW61="",AND(sorteringsmaskine!$CW61="",sorteringsmaskine!$CW60="")=FALSE)=TRUE,Beregninger!$CY$73,sorteringsmaskine!CX61)</f>
        <v/>
      </c>
    </row>
    <row r="60" spans="2:6">
      <c r="B60" s="162" t="str">
        <f ca="1">IF(AND(sorteringsmaskine!$CW62="",AND(sorteringsmaskine!$CW62="",sorteringsmaskine!$CW61="")=FALSE)=TRUE,"Samlet effekt",sorteringsmaskine!CS62)</f>
        <v/>
      </c>
      <c r="C60" s="167" t="str">
        <f ca="1">IF(AND(sorteringsmaskine!$CW62="",AND(sorteringsmaskine!$CW62="",sorteringsmaskine!$CW61="")=FALSE)=TRUE,"",sorteringsmaskine!CT62)</f>
        <v/>
      </c>
      <c r="D60" s="167" t="str">
        <f ca="1">IF(AND(sorteringsmaskine!$CW62="",AND(sorteringsmaskine!$CW62="",sorteringsmaskine!$CW61="")=FALSE)=TRUE,"kr.",sorteringsmaskine!CU62)</f>
        <v/>
      </c>
      <c r="E60" s="160" t="str">
        <f ca="1">IF($D$1="Årligt",IF(sorteringsmaskine!CV62="","",sorteringsmaskine!CV62/Forudsætninger!$B$4*sorteringsmaskine!CZ62),sorteringsmaskine!CV62)</f>
        <v/>
      </c>
      <c r="F60" s="167" t="str">
        <f ca="1">IF(AND(sorteringsmaskine!$CW62="",AND(sorteringsmaskine!$CW62="",sorteringsmaskine!$CW61="")=FALSE)=TRUE,Beregninger!$CY$73,sorteringsmaskine!CX62)</f>
        <v/>
      </c>
    </row>
    <row r="61" spans="2:6">
      <c r="B61" s="162" t="str">
        <f ca="1">IF(AND(sorteringsmaskine!$CW63="",AND(sorteringsmaskine!$CW63="",sorteringsmaskine!$CW62="")=FALSE)=TRUE,"Samlet effekt",sorteringsmaskine!CS63)</f>
        <v/>
      </c>
      <c r="C61" s="167" t="str">
        <f ca="1">IF(AND(sorteringsmaskine!$CW63="",AND(sorteringsmaskine!$CW63="",sorteringsmaskine!$CW62="")=FALSE)=TRUE,"",sorteringsmaskine!CT63)</f>
        <v/>
      </c>
      <c r="D61" s="167" t="str">
        <f ca="1">IF(AND(sorteringsmaskine!$CW63="",AND(sorteringsmaskine!$CW63="",sorteringsmaskine!$CW62="")=FALSE)=TRUE,"kr.",sorteringsmaskine!CU63)</f>
        <v/>
      </c>
      <c r="E61" s="160" t="str">
        <f ca="1">IF($D$1="Årligt",IF(sorteringsmaskine!CV63="","",sorteringsmaskine!CV63/Forudsætninger!$B$4*sorteringsmaskine!CZ63),sorteringsmaskine!CV63)</f>
        <v/>
      </c>
      <c r="F61" s="167" t="str">
        <f ca="1">IF(AND(sorteringsmaskine!$CW63="",AND(sorteringsmaskine!$CW63="",sorteringsmaskine!$CW62="")=FALSE)=TRUE,Beregninger!$CY$73,sorteringsmaskine!CX63)</f>
        <v/>
      </c>
    </row>
    <row r="62" spans="2:6">
      <c r="B62" s="162" t="str">
        <f ca="1">IF(AND(sorteringsmaskine!$CW64="",AND(sorteringsmaskine!$CW64="",sorteringsmaskine!$CW63="")=FALSE)=TRUE,"Samlet effekt",sorteringsmaskine!CS64)</f>
        <v/>
      </c>
      <c r="C62" s="167" t="str">
        <f ca="1">IF(AND(sorteringsmaskine!$CW64="",AND(sorteringsmaskine!$CW64="",sorteringsmaskine!$CW63="")=FALSE)=TRUE,"",sorteringsmaskine!CT64)</f>
        <v/>
      </c>
      <c r="D62" s="167" t="str">
        <f ca="1">IF(AND(sorteringsmaskine!$CW64="",AND(sorteringsmaskine!$CW64="",sorteringsmaskine!$CW63="")=FALSE)=TRUE,"kr.",sorteringsmaskine!CU64)</f>
        <v/>
      </c>
      <c r="E62" s="160" t="str">
        <f ca="1">IF($D$1="Årligt",IF(sorteringsmaskine!CV64="","",sorteringsmaskine!CV64/Forudsætninger!$B$4*sorteringsmaskine!CZ64),sorteringsmaskine!CV64)</f>
        <v/>
      </c>
      <c r="F62" s="167" t="str">
        <f ca="1">IF(AND(sorteringsmaskine!$CW64="",AND(sorteringsmaskine!$CW64="",sorteringsmaskine!$CW63="")=FALSE)=TRUE,Beregninger!$CY$73,sorteringsmaskine!CX64)</f>
        <v/>
      </c>
    </row>
    <row r="63" spans="2:6">
      <c r="B63" s="126" t="str">
        <f ca="1">IF(AND(sorteringsmaskine!$CW65="",AND(sorteringsmaskine!$CW65="",sorteringsmaskine!$CW64="")=FALSE)=TRUE,"Samlet effekt",sorteringsmaskine!CS65)</f>
        <v/>
      </c>
      <c r="C63" s="126" t="str">
        <f ca="1">IF(AND(sorteringsmaskine!$CW65="",AND(sorteringsmaskine!$CW65="",sorteringsmaskine!$CW64="")=FALSE)=TRUE,"",sorteringsmaskine!CT65)</f>
        <v/>
      </c>
      <c r="D63" s="126" t="str">
        <f ca="1">IF(AND(sorteringsmaskine!$CW65="",AND(sorteringsmaskine!$CW65="",sorteringsmaskine!$CW64="")=FALSE)=TRUE,"kr.",sorteringsmaskine!CU65)</f>
        <v/>
      </c>
      <c r="E63" s="160" t="str">
        <f ca="1">IF($D$1="Årligt",IF(sorteringsmaskine!CV65="","",sorteringsmaskine!CV65/Forudsætninger!$B$4*sorteringsmaskine!CZ65),sorteringsmaskine!CV65)</f>
        <v/>
      </c>
      <c r="F63" s="126" t="str">
        <f ca="1">IF(AND(sorteringsmaskine!$CW65="",AND(sorteringsmaskine!$CW65="",sorteringsmaskine!$CW64="")=FALSE)=TRUE,Beregninger!$CY$73,sorteringsmaskine!CX65)</f>
        <v/>
      </c>
    </row>
    <row r="64" spans="2:6">
      <c r="B64" s="126" t="str">
        <f ca="1">IF(AND(sorteringsmaskine!$CW66="",AND(sorteringsmaskine!$CW66="",sorteringsmaskine!$CW65="")=FALSE)=TRUE,"Samlet effekt",sorteringsmaskine!CS66)</f>
        <v/>
      </c>
      <c r="C64" s="126" t="str">
        <f ca="1">IF(AND(sorteringsmaskine!$CW66="",AND(sorteringsmaskine!$CW66="",sorteringsmaskine!$CW65="")=FALSE)=TRUE,"",sorteringsmaskine!CT66)</f>
        <v/>
      </c>
      <c r="D64" s="126" t="str">
        <f ca="1">IF(AND(sorteringsmaskine!$CW66="",AND(sorteringsmaskine!$CW66="",sorteringsmaskine!$CW65="")=FALSE)=TRUE,"kr.",sorteringsmaskine!CU66)</f>
        <v/>
      </c>
      <c r="E64" s="160" t="str">
        <f ca="1">IF($D$1="Årligt",IF(sorteringsmaskine!CV66="","",sorteringsmaskine!CV66/Forudsætninger!$B$4*sorteringsmaskine!CZ66),sorteringsmaskine!CV66)</f>
        <v/>
      </c>
      <c r="F64" s="126" t="str">
        <f ca="1">IF(AND(sorteringsmaskine!$CW66="",AND(sorteringsmaskine!$CW66="",sorteringsmaskine!$CW65="")=FALSE)=TRUE,Beregninger!$CY$73,sorteringsmaskine!CX66)</f>
        <v/>
      </c>
    </row>
    <row r="65" spans="2:6">
      <c r="B65" s="126" t="str">
        <f ca="1">IF(AND(sorteringsmaskine!$CW67="",AND(sorteringsmaskine!$CW67="",sorteringsmaskine!$CW66="")=FALSE)=TRUE,"Samlet effekt",sorteringsmaskine!CS67)</f>
        <v/>
      </c>
      <c r="C65" s="126" t="str">
        <f ca="1">IF(AND(sorteringsmaskine!$CW67="",AND(sorteringsmaskine!$CW67="",sorteringsmaskine!$CW66="")=FALSE)=TRUE,"",sorteringsmaskine!CT67)</f>
        <v/>
      </c>
      <c r="D65" s="126" t="str">
        <f ca="1">IF(AND(sorteringsmaskine!$CW67="",AND(sorteringsmaskine!$CW67="",sorteringsmaskine!$CW66="")=FALSE)=TRUE,"kr.",sorteringsmaskine!CU67)</f>
        <v/>
      </c>
      <c r="E65" s="160" t="str">
        <f ca="1">IF($D$1="Årligt",IF(sorteringsmaskine!CV67="","",sorteringsmaskine!CV67/Forudsætninger!$B$4*sorteringsmaskine!CZ67),sorteringsmaskine!CV67)</f>
        <v/>
      </c>
      <c r="F65" s="126" t="str">
        <f ca="1">IF(AND(sorteringsmaskine!$CW67="",AND(sorteringsmaskine!$CW67="",sorteringsmaskine!$CW66="")=FALSE)=TRUE,Beregninger!$CY$73,sorteringsmaskine!CX67)</f>
        <v/>
      </c>
    </row>
    <row r="66" spans="2:6">
      <c r="B66" s="126" t="str">
        <f ca="1">IF(AND(sorteringsmaskine!$CW68="",AND(sorteringsmaskine!$CW68="",sorteringsmaskine!$CW67="")=FALSE)=TRUE,"Samlet effekt",sorteringsmaskine!CS68)</f>
        <v/>
      </c>
      <c r="C66" s="126" t="str">
        <f ca="1">IF(AND(sorteringsmaskine!$CW68="",AND(sorteringsmaskine!$CW68="",sorteringsmaskine!$CW67="")=FALSE)=TRUE,"",sorteringsmaskine!CT68)</f>
        <v/>
      </c>
      <c r="D66" s="126" t="str">
        <f ca="1">IF(AND(sorteringsmaskine!$CW68="",AND(sorteringsmaskine!$CW68="",sorteringsmaskine!$CW67="")=FALSE)=TRUE,"kr.",sorteringsmaskine!CU68)</f>
        <v/>
      </c>
      <c r="E66" s="160" t="str">
        <f ca="1">IF($D$1="Årligt",IF(sorteringsmaskine!CV68="","",sorteringsmaskine!CV68/Forudsætninger!$B$4*sorteringsmaskine!CZ68),sorteringsmaskine!CV68)</f>
        <v/>
      </c>
      <c r="F66" s="126" t="str">
        <f ca="1">IF(AND(sorteringsmaskine!$CW68="",AND(sorteringsmaskine!$CW68="",sorteringsmaskine!$CW67="")=FALSE)=TRUE,Beregninger!$CY$73,sorteringsmaskine!CX68)</f>
        <v/>
      </c>
    </row>
    <row r="67" spans="2:6">
      <c r="B67" s="126" t="str">
        <f ca="1">IF(AND(sorteringsmaskine!$CW69="",AND(sorteringsmaskine!$CW69="",sorteringsmaskine!$CW68="")=FALSE)=TRUE,"Samlet effekt",sorteringsmaskine!CS69)</f>
        <v/>
      </c>
      <c r="C67" s="126" t="str">
        <f ca="1">IF(AND(sorteringsmaskine!$CW69="",AND(sorteringsmaskine!$CW69="",sorteringsmaskine!$CW68="")=FALSE)=TRUE,"",sorteringsmaskine!CT69)</f>
        <v/>
      </c>
      <c r="D67" s="126" t="str">
        <f ca="1">IF(AND(sorteringsmaskine!$CW69="",AND(sorteringsmaskine!$CW69="",sorteringsmaskine!$CW68="")=FALSE)=TRUE,"kr.",sorteringsmaskine!CU69)</f>
        <v/>
      </c>
      <c r="E67" s="160" t="str">
        <f ca="1">IF($D$1="Årligt",IF(sorteringsmaskine!CV69="","",sorteringsmaskine!CV69/Forudsætninger!$B$4*sorteringsmaskine!CZ69),sorteringsmaskine!CV69)</f>
        <v/>
      </c>
      <c r="F67" s="126" t="str">
        <f ca="1">IF(AND(sorteringsmaskine!$CW69="",AND(sorteringsmaskine!$CW69="",sorteringsmaskine!$CW68="")=FALSE)=TRUE,Beregninger!$CY$73,sorteringsmaskine!CX69)</f>
        <v/>
      </c>
    </row>
    <row r="68" spans="2:6">
      <c r="B68" s="126" t="str">
        <f ca="1">IF(AND(sorteringsmaskine!$CW70="",AND(sorteringsmaskine!$CW70="",sorteringsmaskine!$CW69="")=FALSE)=TRUE,"Samlet effekt",sorteringsmaskine!CS70)</f>
        <v/>
      </c>
      <c r="C68" s="126" t="str">
        <f ca="1">IF(AND(sorteringsmaskine!$CW70="",AND(sorteringsmaskine!$CW70="",sorteringsmaskine!$CW69="")=FALSE)=TRUE,"",sorteringsmaskine!CT70)</f>
        <v/>
      </c>
      <c r="D68" s="126" t="str">
        <f ca="1">IF(AND(sorteringsmaskine!$CW70="",AND(sorteringsmaskine!$CW70="",sorteringsmaskine!$CW69="")=FALSE)=TRUE,"kr.",sorteringsmaskine!CU70)</f>
        <v/>
      </c>
      <c r="E68" s="160" t="str">
        <f ca="1">IF($D$1="Årligt",IF(sorteringsmaskine!CV70="","",sorteringsmaskine!CV70/Forudsætninger!$B$4*sorteringsmaskine!CZ70),sorteringsmaskine!CV70)</f>
        <v/>
      </c>
      <c r="F68" s="126" t="str">
        <f ca="1">IF(AND(sorteringsmaskine!$CW70="",AND(sorteringsmaskine!$CW70="",sorteringsmaskine!$CW69="")=FALSE)=TRUE,Beregninger!$CY$73,sorteringsmaskine!CX70)</f>
        <v/>
      </c>
    </row>
    <row r="69" spans="2:6">
      <c r="B69" s="126" t="str">
        <f ca="1">IF(AND(sorteringsmaskine!$CW71="",AND(sorteringsmaskine!$CW71="",sorteringsmaskine!$CW70="")=FALSE)=TRUE,"Samlet effekt",sorteringsmaskine!CS71)</f>
        <v/>
      </c>
      <c r="C69" s="126" t="str">
        <f ca="1">IF(AND(sorteringsmaskine!$CW71="",AND(sorteringsmaskine!$CW71="",sorteringsmaskine!$CW70="")=FALSE)=TRUE,"",sorteringsmaskine!CT71)</f>
        <v/>
      </c>
      <c r="D69" s="126" t="str">
        <f ca="1">IF(AND(sorteringsmaskine!$CW71="",AND(sorteringsmaskine!$CW71="",sorteringsmaskine!$CW70="")=FALSE)=TRUE,"kr.",sorteringsmaskine!CU71)</f>
        <v/>
      </c>
      <c r="E69" s="160" t="str">
        <f ca="1">IF($D$1="Årligt",IF(sorteringsmaskine!CV71="","",sorteringsmaskine!CV71/Forudsætninger!$B$4*sorteringsmaskine!CZ71),sorteringsmaskine!CV71)</f>
        <v/>
      </c>
      <c r="F69" s="126" t="str">
        <f ca="1">IF(AND(sorteringsmaskine!$CW71="",AND(sorteringsmaskine!$CW71="",sorteringsmaskine!$CW70="")=FALSE)=TRUE,Beregninger!$CY$73,sorteringsmaskine!CX71)</f>
        <v/>
      </c>
    </row>
    <row r="70" spans="2:6">
      <c r="B70" s="126" t="str">
        <f ca="1">IF(AND(sorteringsmaskine!$CW72="",AND(sorteringsmaskine!$CW72="",sorteringsmaskine!$CW71="")=FALSE)=TRUE,"Samlet effekt",sorteringsmaskine!CS72)</f>
        <v/>
      </c>
      <c r="C70" s="126" t="str">
        <f ca="1">IF(AND(sorteringsmaskine!$CW72="",AND(sorteringsmaskine!$CW72="",sorteringsmaskine!$CW71="")=FALSE)=TRUE,"",sorteringsmaskine!CT72)</f>
        <v/>
      </c>
      <c r="D70" s="126" t="str">
        <f ca="1">IF(AND(sorteringsmaskine!$CW72="",AND(sorteringsmaskine!$CW72="",sorteringsmaskine!$CW71="")=FALSE)=TRUE,"kr.",sorteringsmaskine!CU72)</f>
        <v/>
      </c>
      <c r="E70" s="160" t="str">
        <f ca="1">IF($D$1="Årligt",IF(sorteringsmaskine!CV72="","",sorteringsmaskine!CV72/Forudsætninger!$B$4*sorteringsmaskine!CZ72),sorteringsmaskine!CV72)</f>
        <v/>
      </c>
      <c r="F70" s="126" t="str">
        <f ca="1">IF(AND(sorteringsmaskine!$CW72="",AND(sorteringsmaskine!$CW72="",sorteringsmaskine!$CW71="")=FALSE)=TRUE,Beregninger!$CY$73,sorteringsmaskine!CX72)</f>
        <v/>
      </c>
    </row>
    <row r="71" spans="2:6">
      <c r="B71" s="126" t="str">
        <f ca="1">IF(AND(sorteringsmaskine!$CW73="",AND(sorteringsmaskine!$CW73="",sorteringsmaskine!$CW72="")=FALSE)=TRUE,"Samlet effekt",sorteringsmaskine!CS73)</f>
        <v/>
      </c>
      <c r="C71" s="126" t="str">
        <f ca="1">IF(AND(sorteringsmaskine!$CW73="",AND(sorteringsmaskine!$CW73="",sorteringsmaskine!$CW72="")=FALSE)=TRUE,"",sorteringsmaskine!CT73)</f>
        <v/>
      </c>
      <c r="D71" s="126" t="str">
        <f ca="1">IF(AND(sorteringsmaskine!$CW73="",AND(sorteringsmaskine!$CW73="",sorteringsmaskine!$CW72="")=FALSE)=TRUE,"kr.",sorteringsmaskine!CU73)</f>
        <v/>
      </c>
      <c r="E71" s="160" t="str">
        <f ca="1">IF($D$1="Årligt",IF(sorteringsmaskine!CV73="","",sorteringsmaskine!CV73/Forudsætninger!$B$4*sorteringsmaskine!CZ73),sorteringsmaskine!CV73)</f>
        <v/>
      </c>
      <c r="F71" s="126" t="str">
        <f ca="1">IF(AND(sorteringsmaskine!$CW73="",AND(sorteringsmaskine!$CW73="",sorteringsmaskine!$CW72="")=FALSE)=TRUE,Beregninger!$CY$73,sorteringsmaskine!CX73)</f>
        <v/>
      </c>
    </row>
    <row r="72" spans="2:6">
      <c r="B72" s="126" t="str">
        <f ca="1">IF(AND(sorteringsmaskine!$CW74="",AND(sorteringsmaskine!$CW74="",sorteringsmaskine!$CW73="")=FALSE)=TRUE,"Samlet effekt",sorteringsmaskine!CS74)</f>
        <v/>
      </c>
      <c r="C72" s="126" t="str">
        <f ca="1">IF(AND(sorteringsmaskine!$CW74="",AND(sorteringsmaskine!$CW74="",sorteringsmaskine!$CW73="")=FALSE)=TRUE,"",sorteringsmaskine!CT74)</f>
        <v/>
      </c>
      <c r="D72" s="126" t="str">
        <f ca="1">IF(AND(sorteringsmaskine!$CW74="",AND(sorteringsmaskine!$CW74="",sorteringsmaskine!$CW73="")=FALSE)=TRUE,"kr.",sorteringsmaskine!CU74)</f>
        <v/>
      </c>
      <c r="E72" s="160" t="str">
        <f ca="1">IF($D$1="Årligt",IF(sorteringsmaskine!CV74="","",sorteringsmaskine!CV74/Forudsætninger!$B$4*sorteringsmaskine!CZ74),sorteringsmaskine!CV74)</f>
        <v/>
      </c>
      <c r="F72" s="126" t="str">
        <f ca="1">IF(AND(sorteringsmaskine!$CW74="",AND(sorteringsmaskine!$CW74="",sorteringsmaskine!$CW73="")=FALSE)=TRUE,Beregninger!$CY$73,sorteringsmaskine!CX74)</f>
        <v/>
      </c>
    </row>
    <row r="73" spans="2:6">
      <c r="B73" s="126" t="str">
        <f ca="1">IF(AND(sorteringsmaskine!$CW75="",AND(sorteringsmaskine!$CW75="",sorteringsmaskine!$CW74="")=FALSE)=TRUE,"Samlet effekt",sorteringsmaskine!CS75)</f>
        <v/>
      </c>
      <c r="C73" s="126" t="str">
        <f ca="1">IF(AND(sorteringsmaskine!$CW75="",AND(sorteringsmaskine!$CW75="",sorteringsmaskine!$CW74="")=FALSE)=TRUE,"",sorteringsmaskine!CT75)</f>
        <v/>
      </c>
      <c r="D73" s="126" t="str">
        <f ca="1">IF(AND(sorteringsmaskine!$CW75="",AND(sorteringsmaskine!$CW75="",sorteringsmaskine!$CW74="")=FALSE)=TRUE,"kr.",sorteringsmaskine!CU75)</f>
        <v/>
      </c>
      <c r="E73" s="160" t="str">
        <f ca="1">IF($D$1="Årligt",IF(sorteringsmaskine!CV75="","",sorteringsmaskine!CV75/Forudsætninger!$B$4*sorteringsmaskine!CZ75),sorteringsmaskine!CV75)</f>
        <v/>
      </c>
      <c r="F73" s="126" t="str">
        <f ca="1">IF(AND(sorteringsmaskine!$CW75="",AND(sorteringsmaskine!$CW75="",sorteringsmaskine!$CW74="")=FALSE)=TRUE,Beregninger!$CY$73,sorteringsmaskine!CX75)</f>
        <v/>
      </c>
    </row>
  </sheetData>
  <sheetProtection sheet="1" objects="1" scenarios="1"/>
  <phoneticPr fontId="12" type="noConversion"/>
  <conditionalFormatting sqref="D15">
    <cfRule type="cellIs" dxfId="50" priority="52" operator="equal">
      <formula>"""samlet effekt"""</formula>
    </cfRule>
  </conditionalFormatting>
  <conditionalFormatting sqref="B12">
    <cfRule type="containsText" dxfId="49" priority="51" operator="containsText" text="Samlet effekt">
      <formula>NOT(ISERROR(SEARCH("Samlet effekt",B12)))</formula>
    </cfRule>
  </conditionalFormatting>
  <conditionalFormatting sqref="B4:F30 E5:E73">
    <cfRule type="containsText" dxfId="48" priority="49" operator="containsText" text="Samlet effekt">
      <formula>NOT(ISERROR(SEARCH("Samlet effekt",B4)))</formula>
    </cfRule>
  </conditionalFormatting>
  <conditionalFormatting sqref="B5:F5">
    <cfRule type="expression" dxfId="47" priority="48">
      <formula>$B$5="Samlet effekt"</formula>
    </cfRule>
  </conditionalFormatting>
  <conditionalFormatting sqref="B6:F6">
    <cfRule type="expression" dxfId="46" priority="47">
      <formula>$B$6="Samlet effekt"</formula>
    </cfRule>
  </conditionalFormatting>
  <conditionalFormatting sqref="B4:F20 E5:E73">
    <cfRule type="notContainsBlanks" dxfId="45" priority="46">
      <formula>LEN(TRIM(B4))&gt;0</formula>
    </cfRule>
  </conditionalFormatting>
  <conditionalFormatting sqref="B7:F7">
    <cfRule type="expression" dxfId="44" priority="45">
      <formula>$B$7="Samlet effekt"</formula>
    </cfRule>
  </conditionalFormatting>
  <conditionalFormatting sqref="B5:F5">
    <cfRule type="expression" dxfId="43" priority="44">
      <formula>$B$5="Samlet effekt"</formula>
    </cfRule>
  </conditionalFormatting>
  <conditionalFormatting sqref="B6:F6">
    <cfRule type="expression" dxfId="42" priority="43">
      <formula>$B$6="Samlet effekt"</formula>
    </cfRule>
  </conditionalFormatting>
  <conditionalFormatting sqref="B4:F27 B28:B50 E28:E50">
    <cfRule type="notContainsBlanks" dxfId="41" priority="42">
      <formula>LEN(TRIM(B4))&gt;0</formula>
    </cfRule>
  </conditionalFormatting>
  <conditionalFormatting sqref="B7:F7">
    <cfRule type="expression" dxfId="40" priority="41">
      <formula>$B$7="Samlet effekt"</formula>
    </cfRule>
  </conditionalFormatting>
  <conditionalFormatting sqref="B8:F8">
    <cfRule type="expression" dxfId="39" priority="40">
      <formula>$B$8="Samlet effekt"</formula>
    </cfRule>
  </conditionalFormatting>
  <conditionalFormatting sqref="B9:F9">
    <cfRule type="expression" dxfId="38" priority="39">
      <formula>$B$9="Samlet effekt"</formula>
    </cfRule>
  </conditionalFormatting>
  <conditionalFormatting sqref="B10:F10">
    <cfRule type="expression" dxfId="37" priority="38">
      <formula>$B$10="Samlet effekt"</formula>
    </cfRule>
  </conditionalFormatting>
  <conditionalFormatting sqref="B11:F11">
    <cfRule type="expression" dxfId="36" priority="37">
      <formula>$B$11="Samlet effekt"</formula>
    </cfRule>
  </conditionalFormatting>
  <conditionalFormatting sqref="B12:F12">
    <cfRule type="expression" dxfId="35" priority="36">
      <formula>$B$12="Samlet effekt"</formula>
    </cfRule>
  </conditionalFormatting>
  <conditionalFormatting sqref="B14:F14">
    <cfRule type="expression" dxfId="34" priority="35">
      <formula>$B$14="Samlet effekt"</formula>
    </cfRule>
  </conditionalFormatting>
  <conditionalFormatting sqref="B13:F13">
    <cfRule type="expression" dxfId="33" priority="34">
      <formula>$B$13="Samlet effekt"</formula>
    </cfRule>
  </conditionalFormatting>
  <conditionalFormatting sqref="B15:F15">
    <cfRule type="expression" dxfId="32" priority="33">
      <formula>$B$15="Samlet effekt"</formula>
    </cfRule>
  </conditionalFormatting>
  <conditionalFormatting sqref="B16:F16">
    <cfRule type="expression" dxfId="31" priority="32">
      <formula>$B$16="Samlet effekt"</formula>
    </cfRule>
  </conditionalFormatting>
  <conditionalFormatting sqref="B17:F17">
    <cfRule type="expression" dxfId="30" priority="31">
      <formula>$B$17="Samlet effekt"</formula>
    </cfRule>
  </conditionalFormatting>
  <conditionalFormatting sqref="B18:F18">
    <cfRule type="expression" dxfId="29" priority="30">
      <formula>$B$18="Samlet effekt"</formula>
    </cfRule>
  </conditionalFormatting>
  <conditionalFormatting sqref="B19:F19">
    <cfRule type="expression" dxfId="28" priority="29">
      <formula>$B$19="Samlet effekt"</formula>
    </cfRule>
  </conditionalFormatting>
  <conditionalFormatting sqref="B20:F20">
    <cfRule type="expression" dxfId="27" priority="28">
      <formula>$B$20="Samlet effekt"</formula>
    </cfRule>
  </conditionalFormatting>
  <conditionalFormatting sqref="B21:F21">
    <cfRule type="expression" dxfId="26" priority="27">
      <formula>$B$21="Samlet effekt"</formula>
    </cfRule>
  </conditionalFormatting>
  <conditionalFormatting sqref="B22:F22">
    <cfRule type="expression" dxfId="25" priority="26">
      <formula>$B$22="Samlet effekt"</formula>
    </cfRule>
  </conditionalFormatting>
  <conditionalFormatting sqref="B23:F23">
    <cfRule type="expression" dxfId="24" priority="25">
      <formula>$B$23="Samlet effekt"</formula>
    </cfRule>
  </conditionalFormatting>
  <conditionalFormatting sqref="B24:F24">
    <cfRule type="expression" dxfId="23" priority="24">
      <formula>$B$24="Samlet effekt"</formula>
    </cfRule>
  </conditionalFormatting>
  <conditionalFormatting sqref="B25:F25">
    <cfRule type="expression" dxfId="22" priority="23">
      <formula>$B$25="Samlet effekt"</formula>
    </cfRule>
  </conditionalFormatting>
  <conditionalFormatting sqref="B5:F5">
    <cfRule type="expression" dxfId="21" priority="22">
      <formula>$B$5="Samlet effekt"</formula>
    </cfRule>
  </conditionalFormatting>
  <conditionalFormatting sqref="B6:F6">
    <cfRule type="expression" dxfId="20" priority="21">
      <formula>$B$6="Samlet effekt"</formula>
    </cfRule>
  </conditionalFormatting>
  <conditionalFormatting sqref="B4:F62">
    <cfRule type="notContainsBlanks" dxfId="19" priority="20">
      <formula>LEN(TRIM(B4))&gt;0</formula>
    </cfRule>
  </conditionalFormatting>
  <conditionalFormatting sqref="B7:F7">
    <cfRule type="expression" dxfId="18" priority="19">
      <formula>$B$7="Samlet effekt"</formula>
    </cfRule>
  </conditionalFormatting>
  <conditionalFormatting sqref="B8:F8">
    <cfRule type="expression" dxfId="17" priority="18">
      <formula>$B$8="Samlet effekt"</formula>
    </cfRule>
  </conditionalFormatting>
  <conditionalFormatting sqref="B9:F9">
    <cfRule type="expression" dxfId="16" priority="17">
      <formula>$B$9="Samlet effekt"</formula>
    </cfRule>
  </conditionalFormatting>
  <conditionalFormatting sqref="B10:F10">
    <cfRule type="expression" dxfId="15" priority="16">
      <formula>$B$10="Samlet effekt"</formula>
    </cfRule>
  </conditionalFormatting>
  <conditionalFormatting sqref="B11:F11">
    <cfRule type="expression" dxfId="14" priority="15">
      <formula>$B$11="Samlet effekt"</formula>
    </cfRule>
  </conditionalFormatting>
  <conditionalFormatting sqref="B12:F12">
    <cfRule type="expression" dxfId="13" priority="14">
      <formula>$B$12="Samlet effekt"</formula>
    </cfRule>
  </conditionalFormatting>
  <conditionalFormatting sqref="B14:F14">
    <cfRule type="expression" dxfId="12" priority="13">
      <formula>$B$14="Samlet effekt"</formula>
    </cfRule>
  </conditionalFormatting>
  <conditionalFormatting sqref="B13:F13">
    <cfRule type="expression" dxfId="11" priority="12">
      <formula>$B$13="Samlet effekt"</formula>
    </cfRule>
  </conditionalFormatting>
  <conditionalFormatting sqref="B15:F15">
    <cfRule type="expression" dxfId="10" priority="11">
      <formula>$B$15="Samlet effekt"</formula>
    </cfRule>
  </conditionalFormatting>
  <conditionalFormatting sqref="B16:F16">
    <cfRule type="expression" dxfId="9" priority="10">
      <formula>$B$16="Samlet effekt"</formula>
    </cfRule>
  </conditionalFormatting>
  <conditionalFormatting sqref="B17:F17">
    <cfRule type="expression" dxfId="8" priority="9">
      <formula>$B$17="Samlet effekt"</formula>
    </cfRule>
  </conditionalFormatting>
  <conditionalFormatting sqref="B18:F18">
    <cfRule type="expression" dxfId="7" priority="8">
      <formula>$B$18="Samlet effekt"</formula>
    </cfRule>
  </conditionalFormatting>
  <conditionalFormatting sqref="B19:F19">
    <cfRule type="expression" dxfId="6" priority="7">
      <formula>$B$19="Samlet effekt"</formula>
    </cfRule>
  </conditionalFormatting>
  <conditionalFormatting sqref="B20:F20">
    <cfRule type="expression" dxfId="5" priority="6">
      <formula>$B$20="Samlet effekt"</formula>
    </cfRule>
  </conditionalFormatting>
  <conditionalFormatting sqref="B21:F21">
    <cfRule type="expression" dxfId="4" priority="5">
      <formula>$B$21="Samlet effekt"</formula>
    </cfRule>
  </conditionalFormatting>
  <conditionalFormatting sqref="B22:F22">
    <cfRule type="expression" dxfId="3" priority="4">
      <formula>$B$22="Samlet effekt"</formula>
    </cfRule>
  </conditionalFormatting>
  <conditionalFormatting sqref="B23:F23">
    <cfRule type="expression" dxfId="2" priority="3">
      <formula>$B$23="Samlet effekt"</formula>
    </cfRule>
  </conditionalFormatting>
  <conditionalFormatting sqref="B24:F24">
    <cfRule type="expression" dxfId="1" priority="2">
      <formula>$B$24="Samlet effekt"</formula>
    </cfRule>
  </conditionalFormatting>
  <conditionalFormatting sqref="B25:F25">
    <cfRule type="expression" dxfId="0" priority="1">
      <formula>$B$25="Samlet effekt"</formula>
    </cfRule>
  </conditionalFormatting>
  <dataValidations count="1">
    <dataValidation type="list" allowBlank="1" showInputMessage="1" showErrorMessage="1" sqref="D1">
      <formula1>Valg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9"/>
  <dimension ref="A1:D165"/>
  <sheetViews>
    <sheetView workbookViewId="0">
      <pane ySplit="1" topLeftCell="A2" activePane="bottomLeft" state="frozen"/>
      <selection activeCell="D1" sqref="D1"/>
      <selection pane="bottomLeft" activeCell="A39" sqref="A39"/>
    </sheetView>
  </sheetViews>
  <sheetFormatPr defaultRowHeight="15"/>
  <cols>
    <col min="1" max="1" width="40.28515625" style="54" bestFit="1" customWidth="1"/>
    <col min="2" max="2" width="38.5703125" style="54" bestFit="1" customWidth="1"/>
    <col min="3" max="3" width="135.140625" style="54" bestFit="1" customWidth="1"/>
    <col min="4" max="4" width="225.42578125" style="54" bestFit="1" customWidth="1"/>
    <col min="5" max="16384" width="9.140625" style="54"/>
  </cols>
  <sheetData>
    <row r="1" spans="1:4">
      <c r="A1" s="186" t="s">
        <v>89</v>
      </c>
      <c r="B1" s="186" t="s">
        <v>85</v>
      </c>
      <c r="C1" s="186" t="s">
        <v>86</v>
      </c>
      <c r="D1" s="187" t="s">
        <v>87</v>
      </c>
    </row>
    <row r="2" spans="1:4">
      <c r="A2" s="187" t="s">
        <v>74</v>
      </c>
      <c r="B2" s="188"/>
      <c r="C2" s="189"/>
      <c r="D2" s="189"/>
    </row>
    <row r="3" spans="1:4">
      <c r="A3" s="190"/>
      <c r="B3" s="67" t="s">
        <v>79</v>
      </c>
      <c r="C3" s="191" t="s">
        <v>90</v>
      </c>
      <c r="D3" s="67"/>
    </row>
    <row r="4" spans="1:4">
      <c r="A4" s="190"/>
      <c r="B4" s="67" t="s">
        <v>80</v>
      </c>
      <c r="C4" s="191" t="s">
        <v>90</v>
      </c>
      <c r="D4" s="192"/>
    </row>
    <row r="5" spans="1:4">
      <c r="A5" s="190"/>
      <c r="B5" s="67" t="s">
        <v>50</v>
      </c>
      <c r="C5" s="191" t="s">
        <v>90</v>
      </c>
      <c r="D5" s="191"/>
    </row>
    <row r="6" spans="1:4">
      <c r="A6" s="193"/>
      <c r="B6" s="81" t="s">
        <v>88</v>
      </c>
      <c r="C6" s="194" t="s">
        <v>91</v>
      </c>
      <c r="D6" s="194" t="s">
        <v>99</v>
      </c>
    </row>
    <row r="7" spans="1:4">
      <c r="A7" s="186" t="s">
        <v>25</v>
      </c>
      <c r="B7" s="188"/>
      <c r="C7" s="189"/>
      <c r="D7" s="189"/>
    </row>
    <row r="8" spans="1:4">
      <c r="A8" s="195"/>
      <c r="B8" s="67" t="s">
        <v>16</v>
      </c>
      <c r="C8" s="191" t="s">
        <v>130</v>
      </c>
      <c r="D8" s="192" t="s">
        <v>141</v>
      </c>
    </row>
    <row r="9" spans="1:4">
      <c r="A9" s="195"/>
      <c r="B9" s="67" t="s">
        <v>17</v>
      </c>
      <c r="C9" s="191" t="s">
        <v>130</v>
      </c>
      <c r="D9" s="191" t="s">
        <v>141</v>
      </c>
    </row>
    <row r="10" spans="1:4">
      <c r="A10" s="195"/>
      <c r="B10" s="67" t="s">
        <v>7</v>
      </c>
      <c r="C10" s="191" t="s">
        <v>130</v>
      </c>
      <c r="D10" s="191" t="s">
        <v>132</v>
      </c>
    </row>
    <row r="11" spans="1:4">
      <c r="A11" s="195"/>
      <c r="B11" s="67" t="s">
        <v>8</v>
      </c>
      <c r="C11" s="191" t="s">
        <v>130</v>
      </c>
      <c r="D11" s="191" t="s">
        <v>131</v>
      </c>
    </row>
    <row r="12" spans="1:4">
      <c r="A12" s="195"/>
      <c r="B12" s="67" t="s">
        <v>9</v>
      </c>
      <c r="C12" s="191"/>
      <c r="D12" s="191"/>
    </row>
    <row r="13" spans="1:4">
      <c r="A13" s="195"/>
      <c r="B13" s="67" t="s">
        <v>19</v>
      </c>
      <c r="C13" s="191" t="s">
        <v>139</v>
      </c>
      <c r="D13" s="191" t="s">
        <v>140</v>
      </c>
    </row>
    <row r="14" spans="1:4">
      <c r="A14" s="195"/>
      <c r="B14" s="67" t="s">
        <v>47</v>
      </c>
      <c r="C14" s="191" t="s">
        <v>95</v>
      </c>
      <c r="D14" s="191"/>
    </row>
    <row r="15" spans="1:4">
      <c r="A15" s="195"/>
      <c r="B15" s="67" t="s">
        <v>2</v>
      </c>
      <c r="C15" s="191" t="s">
        <v>94</v>
      </c>
      <c r="D15" s="191"/>
    </row>
    <row r="16" spans="1:4">
      <c r="A16" s="195"/>
      <c r="B16" s="67" t="s">
        <v>18</v>
      </c>
      <c r="C16" s="191" t="s">
        <v>94</v>
      </c>
      <c r="D16" s="191"/>
    </row>
    <row r="17" spans="1:4">
      <c r="A17" s="195"/>
      <c r="B17" s="67" t="s">
        <v>6</v>
      </c>
      <c r="C17" s="191" t="s">
        <v>94</v>
      </c>
      <c r="D17" s="191"/>
    </row>
    <row r="18" spans="1:4">
      <c r="A18" s="195"/>
      <c r="B18" s="67" t="s">
        <v>1</v>
      </c>
      <c r="C18" s="191" t="s">
        <v>93</v>
      </c>
      <c r="D18" s="191"/>
    </row>
    <row r="19" spans="1:4">
      <c r="A19" s="195"/>
      <c r="B19" s="67" t="s">
        <v>46</v>
      </c>
      <c r="C19" s="191" t="s">
        <v>92</v>
      </c>
      <c r="D19" s="191"/>
    </row>
    <row r="20" spans="1:4">
      <c r="A20" s="195"/>
      <c r="B20" s="67" t="s">
        <v>66</v>
      </c>
      <c r="C20" s="191" t="s">
        <v>92</v>
      </c>
      <c r="D20" s="191"/>
    </row>
    <row r="21" spans="1:4">
      <c r="A21" s="195"/>
      <c r="B21" s="67" t="s">
        <v>67</v>
      </c>
      <c r="C21" s="191" t="s">
        <v>92</v>
      </c>
      <c r="D21" s="191"/>
    </row>
    <row r="22" spans="1:4">
      <c r="A22" s="195"/>
      <c r="B22" s="67" t="s">
        <v>68</v>
      </c>
      <c r="C22" s="191" t="s">
        <v>92</v>
      </c>
      <c r="D22" s="191"/>
    </row>
    <row r="23" spans="1:4">
      <c r="A23" s="195"/>
      <c r="B23" s="67" t="s">
        <v>73</v>
      </c>
      <c r="C23" s="191" t="s">
        <v>92</v>
      </c>
      <c r="D23" s="191"/>
    </row>
    <row r="24" spans="1:4">
      <c r="A24" s="195"/>
      <c r="B24" s="67" t="s">
        <v>72</v>
      </c>
      <c r="C24" s="191" t="s">
        <v>92</v>
      </c>
      <c r="D24" s="191"/>
    </row>
    <row r="25" spans="1:4">
      <c r="A25" s="195"/>
      <c r="B25" s="67" t="s">
        <v>69</v>
      </c>
      <c r="C25" s="191" t="s">
        <v>92</v>
      </c>
      <c r="D25" s="191"/>
    </row>
    <row r="26" spans="1:4">
      <c r="A26" s="195"/>
      <c r="B26" s="67" t="s">
        <v>71</v>
      </c>
      <c r="C26" s="191" t="s">
        <v>92</v>
      </c>
      <c r="D26" s="191"/>
    </row>
    <row r="27" spans="1:4">
      <c r="A27" s="196"/>
      <c r="B27" s="81" t="s">
        <v>70</v>
      </c>
      <c r="C27" s="194" t="s">
        <v>92</v>
      </c>
      <c r="D27" s="194" t="s">
        <v>98</v>
      </c>
    </row>
    <row r="28" spans="1:4">
      <c r="A28" s="186" t="s">
        <v>26</v>
      </c>
      <c r="B28" s="188"/>
      <c r="C28" s="189"/>
      <c r="D28" s="189"/>
    </row>
    <row r="29" spans="1:4">
      <c r="A29" s="195"/>
      <c r="B29" s="67" t="s">
        <v>16</v>
      </c>
      <c r="C29" s="191" t="s">
        <v>133</v>
      </c>
      <c r="D29" s="192" t="s">
        <v>134</v>
      </c>
    </row>
    <row r="30" spans="1:4">
      <c r="A30" s="195"/>
      <c r="B30" s="67" t="s">
        <v>17</v>
      </c>
      <c r="C30" s="191" t="s">
        <v>133</v>
      </c>
      <c r="D30" s="191" t="s">
        <v>135</v>
      </c>
    </row>
    <row r="31" spans="1:4">
      <c r="A31" s="195"/>
      <c r="B31" s="67" t="s">
        <v>7</v>
      </c>
      <c r="C31" s="191" t="s">
        <v>96</v>
      </c>
      <c r="D31" s="191" t="s">
        <v>136</v>
      </c>
    </row>
    <row r="32" spans="1:4">
      <c r="A32" s="195"/>
      <c r="B32" s="67" t="s">
        <v>8</v>
      </c>
      <c r="C32" s="191" t="s">
        <v>137</v>
      </c>
      <c r="D32" s="191" t="s">
        <v>138</v>
      </c>
    </row>
    <row r="33" spans="1:4">
      <c r="A33" s="195"/>
      <c r="B33" s="67" t="s">
        <v>9</v>
      </c>
      <c r="C33" s="191" t="s">
        <v>97</v>
      </c>
      <c r="D33" s="191" t="s">
        <v>100</v>
      </c>
    </row>
    <row r="34" spans="1:4">
      <c r="A34" s="196"/>
      <c r="B34" s="81" t="s">
        <v>19</v>
      </c>
      <c r="C34" s="194" t="s">
        <v>139</v>
      </c>
      <c r="D34" s="194" t="s">
        <v>140</v>
      </c>
    </row>
    <row r="35" spans="1:4">
      <c r="A35" s="197" t="s">
        <v>125</v>
      </c>
      <c r="B35" s="189"/>
      <c r="C35" s="189" t="s">
        <v>128</v>
      </c>
      <c r="D35" s="42"/>
    </row>
    <row r="36" spans="1:4">
      <c r="A36" s="198" t="s">
        <v>123</v>
      </c>
      <c r="B36" s="189"/>
      <c r="C36" s="189" t="s">
        <v>127</v>
      </c>
      <c r="D36" s="81"/>
    </row>
    <row r="37" spans="1:4">
      <c r="A37" s="13"/>
      <c r="B37" s="13"/>
      <c r="C37" s="13"/>
      <c r="D37" s="13"/>
    </row>
    <row r="38" spans="1:4">
      <c r="A38" s="13"/>
      <c r="B38" s="13"/>
      <c r="C38" s="13"/>
      <c r="D38" s="13"/>
    </row>
    <row r="39" spans="1:4">
      <c r="A39" s="13"/>
      <c r="B39" s="13"/>
      <c r="C39" s="13"/>
      <c r="D39" s="13"/>
    </row>
    <row r="40" spans="1:4" ht="13.5" hidden="1" customHeight="1">
      <c r="A40" s="13"/>
      <c r="B40" s="13"/>
      <c r="C40" s="13"/>
      <c r="D40" s="13"/>
    </row>
    <row r="41" spans="1:4" hidden="1">
      <c r="A41" s="13"/>
      <c r="B41" s="13"/>
      <c r="C41" s="13"/>
      <c r="D41" s="13"/>
    </row>
    <row r="42" spans="1:4" hidden="1">
      <c r="A42" s="13"/>
      <c r="B42" s="13"/>
      <c r="C42" s="13"/>
      <c r="D42" s="13"/>
    </row>
    <row r="43" spans="1:4" hidden="1">
      <c r="A43" s="13"/>
      <c r="B43" s="13"/>
      <c r="C43" s="13"/>
      <c r="D43" s="13"/>
    </row>
    <row r="44" spans="1:4" hidden="1">
      <c r="A44" s="13"/>
      <c r="B44" s="13"/>
      <c r="C44" s="13"/>
      <c r="D44" s="13"/>
    </row>
    <row r="45" spans="1:4" hidden="1">
      <c r="A45" s="13"/>
      <c r="B45" s="13"/>
      <c r="C45" s="13"/>
      <c r="D45" s="13"/>
    </row>
    <row r="46" spans="1:4" hidden="1">
      <c r="A46" s="13"/>
      <c r="B46" s="13"/>
      <c r="C46" s="13"/>
      <c r="D46" s="13"/>
    </row>
    <row r="47" spans="1:4" hidden="1">
      <c r="A47" s="13"/>
      <c r="B47" s="13"/>
      <c r="C47" s="13"/>
      <c r="D47" s="13"/>
    </row>
    <row r="48" spans="1:4" hidden="1">
      <c r="A48" s="13"/>
      <c r="B48" s="13"/>
      <c r="C48" s="13"/>
      <c r="D48" s="13"/>
    </row>
    <row r="49" spans="1:4" hidden="1">
      <c r="A49" s="13"/>
      <c r="B49" s="13"/>
      <c r="C49" s="13"/>
      <c r="D49" s="13"/>
    </row>
    <row r="50" spans="1:4" hidden="1">
      <c r="A50" s="13"/>
      <c r="B50" s="13"/>
      <c r="C50" s="13"/>
      <c r="D50" s="13"/>
    </row>
    <row r="51" spans="1:4" hidden="1">
      <c r="A51" s="13"/>
      <c r="B51" s="13"/>
      <c r="C51" s="13"/>
      <c r="D51" s="13"/>
    </row>
    <row r="52" spans="1:4" hidden="1">
      <c r="A52" s="13"/>
      <c r="B52" s="13"/>
      <c r="C52" s="13"/>
      <c r="D52" s="13"/>
    </row>
    <row r="53" spans="1:4" hidden="1">
      <c r="A53" s="13"/>
      <c r="B53" s="13"/>
      <c r="C53" s="13"/>
      <c r="D53" s="13"/>
    </row>
    <row r="54" spans="1:4" hidden="1">
      <c r="A54" s="13"/>
      <c r="B54" s="13"/>
      <c r="C54" s="13"/>
      <c r="D54" s="13"/>
    </row>
    <row r="55" spans="1:4" hidden="1">
      <c r="A55" s="13"/>
      <c r="B55" s="13"/>
      <c r="C55" s="13"/>
      <c r="D55" s="13"/>
    </row>
    <row r="56" spans="1:4" hidden="1">
      <c r="A56" s="13"/>
      <c r="B56" s="13"/>
      <c r="C56" s="13"/>
      <c r="D56" s="13"/>
    </row>
    <row r="57" spans="1:4" hidden="1">
      <c r="A57" s="13"/>
      <c r="B57" s="13"/>
      <c r="C57" s="13"/>
      <c r="D57" s="13"/>
    </row>
    <row r="58" spans="1:4" hidden="1">
      <c r="A58" s="13"/>
      <c r="B58" s="13"/>
      <c r="C58" s="13"/>
      <c r="D58" s="13"/>
    </row>
    <row r="59" spans="1:4" hidden="1">
      <c r="A59" s="13"/>
      <c r="B59" s="13"/>
      <c r="C59" s="13"/>
      <c r="D59" s="13"/>
    </row>
    <row r="60" spans="1:4" hidden="1">
      <c r="A60" s="13"/>
      <c r="B60" s="13"/>
      <c r="C60" s="13"/>
      <c r="D60" s="13"/>
    </row>
    <row r="61" spans="1:4" hidden="1">
      <c r="A61" s="13"/>
      <c r="B61" s="13"/>
      <c r="C61" s="13"/>
      <c r="D61" s="13"/>
    </row>
    <row r="62" spans="1:4" hidden="1">
      <c r="A62" s="13"/>
      <c r="B62" s="13"/>
      <c r="C62" s="13"/>
      <c r="D62" s="13"/>
    </row>
    <row r="63" spans="1:4" hidden="1">
      <c r="A63" s="13"/>
      <c r="B63" s="13"/>
      <c r="C63" s="13"/>
      <c r="D63" s="13"/>
    </row>
    <row r="64" spans="1:4" hidden="1">
      <c r="A64" s="13"/>
      <c r="B64" s="13"/>
      <c r="C64" s="13"/>
      <c r="D64" s="13"/>
    </row>
    <row r="65" spans="1:4" hidden="1">
      <c r="A65" s="13"/>
      <c r="B65" s="13"/>
      <c r="C65" s="13"/>
      <c r="D65" s="13"/>
    </row>
    <row r="66" spans="1:4" hidden="1">
      <c r="A66" s="13"/>
      <c r="B66" s="13"/>
      <c r="C66" s="13"/>
      <c r="D66" s="13"/>
    </row>
    <row r="67" spans="1:4" hidden="1">
      <c r="A67" s="13"/>
      <c r="B67" s="13"/>
      <c r="C67" s="13"/>
      <c r="D67" s="13"/>
    </row>
    <row r="68" spans="1:4" hidden="1">
      <c r="A68" s="13"/>
      <c r="B68" s="13"/>
      <c r="C68" s="13"/>
      <c r="D68" s="13"/>
    </row>
    <row r="69" spans="1:4" hidden="1">
      <c r="A69" s="13"/>
      <c r="B69" s="13"/>
      <c r="C69" s="13"/>
      <c r="D69" s="13"/>
    </row>
    <row r="70" spans="1:4" hidden="1">
      <c r="A70" s="13"/>
      <c r="B70" s="13"/>
      <c r="C70" s="13"/>
      <c r="D70" s="13"/>
    </row>
    <row r="71" spans="1:4" hidden="1">
      <c r="A71" s="13"/>
      <c r="B71" s="13"/>
      <c r="C71" s="13"/>
      <c r="D71" s="13"/>
    </row>
    <row r="72" spans="1:4" hidden="1">
      <c r="A72" s="13"/>
      <c r="B72" s="13"/>
      <c r="C72" s="13"/>
      <c r="D72" s="13"/>
    </row>
    <row r="73" spans="1:4" hidden="1">
      <c r="A73" s="13"/>
      <c r="B73" s="13"/>
      <c r="C73" s="13"/>
      <c r="D73" s="13"/>
    </row>
    <row r="74" spans="1:4" hidden="1">
      <c r="A74" s="13"/>
      <c r="B74" s="13"/>
      <c r="C74" s="13"/>
      <c r="D74" s="13"/>
    </row>
    <row r="75" spans="1:4" hidden="1">
      <c r="A75" s="13"/>
      <c r="B75" s="13"/>
      <c r="C75" s="13"/>
      <c r="D75" s="13"/>
    </row>
    <row r="76" spans="1:4" hidden="1">
      <c r="A76" s="13"/>
      <c r="B76" s="13"/>
      <c r="C76" s="13"/>
      <c r="D76" s="13"/>
    </row>
    <row r="77" spans="1:4" hidden="1">
      <c r="A77" s="13"/>
      <c r="B77" s="13"/>
      <c r="C77" s="13"/>
      <c r="D77" s="13"/>
    </row>
    <row r="78" spans="1:4" hidden="1">
      <c r="A78" s="13"/>
      <c r="B78" s="13"/>
      <c r="C78" s="13"/>
      <c r="D78" s="13"/>
    </row>
    <row r="79" spans="1:4" hidden="1">
      <c r="A79" s="13"/>
      <c r="B79" s="13"/>
      <c r="C79" s="13"/>
      <c r="D79" s="13"/>
    </row>
    <row r="80" spans="1:4" hidden="1">
      <c r="A80" s="13"/>
      <c r="B80" s="13"/>
      <c r="C80" s="13"/>
      <c r="D80" s="13"/>
    </row>
    <row r="81" spans="1:4" hidden="1">
      <c r="A81" s="13"/>
      <c r="B81" s="13"/>
      <c r="C81" s="13"/>
      <c r="D81" s="13"/>
    </row>
    <row r="82" spans="1:4" hidden="1">
      <c r="A82" s="13"/>
      <c r="B82" s="13"/>
      <c r="C82" s="13"/>
      <c r="D82" s="13"/>
    </row>
    <row r="83" spans="1:4" hidden="1">
      <c r="A83" s="13"/>
      <c r="B83" s="13"/>
      <c r="C83" s="13"/>
      <c r="D83" s="13"/>
    </row>
    <row r="84" spans="1:4" hidden="1">
      <c r="A84" s="13"/>
      <c r="B84" s="13"/>
      <c r="C84" s="13"/>
      <c r="D84" s="13"/>
    </row>
    <row r="85" spans="1:4" hidden="1">
      <c r="A85" s="13"/>
      <c r="B85" s="13"/>
      <c r="C85" s="13"/>
      <c r="D85" s="13"/>
    </row>
    <row r="86" spans="1:4" hidden="1">
      <c r="A86" s="13"/>
      <c r="B86" s="13"/>
      <c r="C86" s="13"/>
      <c r="D86" s="13"/>
    </row>
    <row r="87" spans="1:4" hidden="1">
      <c r="A87" s="13"/>
      <c r="B87" s="13"/>
      <c r="C87" s="13"/>
      <c r="D87" s="13"/>
    </row>
    <row r="88" spans="1:4" hidden="1">
      <c r="A88" s="13"/>
      <c r="B88" s="13"/>
      <c r="C88" s="13"/>
      <c r="D88" s="13"/>
    </row>
    <row r="89" spans="1:4" hidden="1">
      <c r="A89" s="13"/>
      <c r="B89" s="13"/>
      <c r="C89" s="13"/>
      <c r="D89" s="13"/>
    </row>
    <row r="90" spans="1:4" hidden="1">
      <c r="A90" s="13"/>
      <c r="B90" s="13"/>
      <c r="C90" s="13"/>
      <c r="D90" s="13"/>
    </row>
    <row r="91" spans="1:4" hidden="1">
      <c r="A91" s="13"/>
      <c r="B91" s="13"/>
      <c r="C91" s="13"/>
      <c r="D91" s="13"/>
    </row>
    <row r="92" spans="1:4" hidden="1">
      <c r="A92" s="13"/>
      <c r="B92" s="13"/>
      <c r="C92" s="13"/>
      <c r="D92" s="13"/>
    </row>
    <row r="93" spans="1:4" hidden="1">
      <c r="A93" s="13"/>
      <c r="B93" s="13"/>
      <c r="C93" s="13"/>
      <c r="D93" s="13"/>
    </row>
    <row r="94" spans="1:4" hidden="1">
      <c r="A94" s="13"/>
      <c r="B94" s="13"/>
      <c r="C94" s="13"/>
      <c r="D94" s="13"/>
    </row>
    <row r="95" spans="1:4" hidden="1">
      <c r="A95" s="13"/>
      <c r="B95" s="13"/>
      <c r="C95" s="13"/>
      <c r="D95" s="13"/>
    </row>
    <row r="96" spans="1:4" hidden="1">
      <c r="A96" s="13"/>
      <c r="B96" s="13"/>
      <c r="C96" s="13"/>
      <c r="D96" s="13"/>
    </row>
    <row r="97" spans="1:4" hidden="1">
      <c r="A97" s="13"/>
      <c r="B97" s="13"/>
      <c r="C97" s="13"/>
      <c r="D97" s="13"/>
    </row>
    <row r="98" spans="1:4" hidden="1">
      <c r="A98" s="13"/>
      <c r="B98" s="13"/>
      <c r="C98" s="13"/>
      <c r="D98" s="13"/>
    </row>
    <row r="99" spans="1:4" hidden="1">
      <c r="A99" s="13"/>
      <c r="B99" s="13"/>
      <c r="C99" s="13"/>
      <c r="D99" s="13"/>
    </row>
    <row r="100" spans="1:4" hidden="1">
      <c r="A100" s="13"/>
      <c r="B100" s="13"/>
      <c r="C100" s="13"/>
      <c r="D100" s="13"/>
    </row>
    <row r="101" spans="1:4" hidden="1">
      <c r="A101" s="13"/>
      <c r="B101" s="13"/>
      <c r="C101" s="13"/>
      <c r="D101" s="13"/>
    </row>
    <row r="102" spans="1:4" hidden="1">
      <c r="A102" s="13"/>
      <c r="B102" s="13"/>
      <c r="C102" s="13"/>
      <c r="D102" s="13"/>
    </row>
    <row r="103" spans="1:4" hidden="1">
      <c r="A103" s="13"/>
      <c r="B103" s="13"/>
      <c r="C103" s="13"/>
      <c r="D103" s="13"/>
    </row>
    <row r="104" spans="1:4" hidden="1">
      <c r="A104" s="13"/>
      <c r="B104" s="13"/>
      <c r="C104" s="13"/>
      <c r="D104" s="13"/>
    </row>
    <row r="105" spans="1:4" hidden="1">
      <c r="A105" s="13"/>
      <c r="B105" s="13"/>
      <c r="C105" s="13"/>
      <c r="D105" s="13"/>
    </row>
    <row r="106" spans="1:4" hidden="1">
      <c r="A106" s="13"/>
      <c r="B106" s="13"/>
      <c r="C106" s="13"/>
      <c r="D106" s="13"/>
    </row>
    <row r="107" spans="1:4" hidden="1">
      <c r="A107" s="13"/>
      <c r="B107" s="13"/>
      <c r="C107" s="13"/>
      <c r="D107" s="13"/>
    </row>
    <row r="108" spans="1:4" hidden="1">
      <c r="A108" s="13"/>
      <c r="B108" s="13"/>
      <c r="C108" s="13"/>
      <c r="D108" s="13"/>
    </row>
    <row r="109" spans="1:4" hidden="1">
      <c r="A109" s="13"/>
      <c r="B109" s="13"/>
      <c r="C109" s="13"/>
      <c r="D109" s="13"/>
    </row>
    <row r="110" spans="1:4" hidden="1">
      <c r="A110" s="13"/>
      <c r="B110" s="13"/>
      <c r="C110" s="13"/>
      <c r="D110" s="13"/>
    </row>
    <row r="111" spans="1:4" hidden="1">
      <c r="A111" s="13"/>
      <c r="B111" s="13"/>
      <c r="C111" s="13"/>
      <c r="D111" s="13"/>
    </row>
    <row r="112" spans="1:4" hidden="1">
      <c r="A112" s="13"/>
      <c r="B112" s="13"/>
      <c r="C112" s="13"/>
      <c r="D112" s="13"/>
    </row>
    <row r="113" spans="1:4" hidden="1">
      <c r="A113" s="13"/>
      <c r="B113" s="13"/>
      <c r="C113" s="13"/>
      <c r="D113" s="13"/>
    </row>
    <row r="114" spans="1:4" hidden="1">
      <c r="A114" s="13"/>
      <c r="B114" s="13"/>
      <c r="C114" s="13"/>
      <c r="D114" s="13"/>
    </row>
    <row r="115" spans="1:4" hidden="1">
      <c r="A115" s="13"/>
      <c r="B115" s="13"/>
      <c r="C115" s="13"/>
      <c r="D115" s="13"/>
    </row>
    <row r="116" spans="1:4" hidden="1">
      <c r="A116" s="13"/>
      <c r="B116" s="13"/>
      <c r="C116" s="13"/>
      <c r="D116" s="13"/>
    </row>
    <row r="117" spans="1:4" hidden="1">
      <c r="A117" s="13"/>
      <c r="B117" s="13"/>
      <c r="C117" s="13"/>
      <c r="D117" s="13"/>
    </row>
    <row r="118" spans="1:4" hidden="1">
      <c r="A118" s="13"/>
      <c r="B118" s="13"/>
      <c r="C118" s="13"/>
      <c r="D118" s="13"/>
    </row>
    <row r="119" spans="1:4" hidden="1">
      <c r="A119" s="13"/>
      <c r="B119" s="13"/>
      <c r="C119" s="13"/>
      <c r="D119" s="13"/>
    </row>
    <row r="120" spans="1:4" hidden="1">
      <c r="A120" s="13"/>
      <c r="B120" s="13"/>
      <c r="C120" s="13"/>
      <c r="D120" s="13"/>
    </row>
    <row r="121" spans="1:4" hidden="1">
      <c r="A121" s="13"/>
      <c r="B121" s="13"/>
      <c r="C121" s="13"/>
      <c r="D121" s="13"/>
    </row>
    <row r="122" spans="1:4" hidden="1">
      <c r="A122" s="13"/>
      <c r="B122" s="13"/>
      <c r="C122" s="13"/>
      <c r="D122" s="13"/>
    </row>
    <row r="123" spans="1:4" hidden="1">
      <c r="A123" s="13"/>
      <c r="B123" s="13"/>
      <c r="C123" s="13"/>
      <c r="D123" s="13"/>
    </row>
    <row r="124" spans="1:4" hidden="1">
      <c r="A124" s="13"/>
      <c r="B124" s="13"/>
      <c r="C124" s="13"/>
      <c r="D124" s="13"/>
    </row>
    <row r="125" spans="1:4" hidden="1">
      <c r="A125" s="13"/>
      <c r="B125" s="13"/>
      <c r="C125" s="13"/>
      <c r="D125" s="13"/>
    </row>
    <row r="126" spans="1:4" hidden="1">
      <c r="A126" s="13"/>
      <c r="B126" s="13"/>
      <c r="C126" s="13"/>
      <c r="D126" s="13"/>
    </row>
    <row r="127" spans="1:4" hidden="1">
      <c r="A127" s="13"/>
      <c r="B127" s="13"/>
      <c r="C127" s="13"/>
      <c r="D127" s="13"/>
    </row>
    <row r="128" spans="1:4" hidden="1">
      <c r="A128" s="13"/>
      <c r="B128" s="13"/>
      <c r="C128" s="13"/>
      <c r="D128" s="13"/>
    </row>
    <row r="129" spans="1:4" hidden="1">
      <c r="A129" s="13"/>
      <c r="B129" s="13"/>
      <c r="C129" s="13"/>
      <c r="D129" s="13"/>
    </row>
    <row r="130" spans="1:4" hidden="1">
      <c r="A130" s="13"/>
      <c r="B130" s="13"/>
      <c r="C130" s="13"/>
      <c r="D130" s="13"/>
    </row>
    <row r="131" spans="1:4" hidden="1">
      <c r="A131" s="13"/>
      <c r="B131" s="13"/>
      <c r="C131" s="13"/>
      <c r="D131" s="13"/>
    </row>
    <row r="132" spans="1:4" hidden="1">
      <c r="A132" s="13"/>
      <c r="B132" s="13"/>
      <c r="C132" s="13"/>
      <c r="D132" s="13"/>
    </row>
    <row r="133" spans="1:4" hidden="1">
      <c r="A133" s="13"/>
      <c r="B133" s="13"/>
      <c r="C133" s="13"/>
      <c r="D133" s="13"/>
    </row>
    <row r="134" spans="1:4" hidden="1">
      <c r="A134" s="13"/>
      <c r="B134" s="13"/>
      <c r="C134" s="13"/>
      <c r="D134" s="13"/>
    </row>
    <row r="135" spans="1:4" hidden="1">
      <c r="A135" s="13"/>
      <c r="B135" s="13"/>
      <c r="C135" s="13"/>
      <c r="D135" s="13"/>
    </row>
    <row r="136" spans="1:4" hidden="1">
      <c r="A136" s="13"/>
      <c r="B136" s="13"/>
      <c r="C136" s="13"/>
      <c r="D136" s="13"/>
    </row>
    <row r="137" spans="1:4" hidden="1">
      <c r="A137" s="13"/>
      <c r="B137" s="13"/>
      <c r="C137" s="13"/>
      <c r="D137" s="13"/>
    </row>
    <row r="138" spans="1:4" hidden="1">
      <c r="A138" s="13"/>
      <c r="B138" s="13"/>
      <c r="C138" s="13"/>
      <c r="D138" s="13"/>
    </row>
    <row r="139" spans="1:4" hidden="1">
      <c r="A139" s="13"/>
      <c r="B139" s="13"/>
      <c r="C139" s="13"/>
      <c r="D139" s="13"/>
    </row>
    <row r="140" spans="1:4" hidden="1">
      <c r="A140" s="13"/>
      <c r="B140" s="13"/>
      <c r="C140" s="13"/>
      <c r="D140" s="13"/>
    </row>
    <row r="141" spans="1:4" hidden="1">
      <c r="A141" s="13"/>
      <c r="B141" s="13"/>
      <c r="C141" s="13"/>
      <c r="D141" s="13"/>
    </row>
    <row r="142" spans="1:4" hidden="1">
      <c r="A142" s="13"/>
      <c r="B142" s="13"/>
      <c r="C142" s="13"/>
      <c r="D142" s="13"/>
    </row>
    <row r="143" spans="1:4" hidden="1">
      <c r="A143" s="13"/>
      <c r="B143" s="13"/>
      <c r="C143" s="13"/>
      <c r="D143" s="13"/>
    </row>
    <row r="144" spans="1:4" hidden="1">
      <c r="A144" s="13"/>
      <c r="B144" s="13"/>
      <c r="C144" s="13"/>
      <c r="D144" s="13"/>
    </row>
    <row r="145" spans="1:4" hidden="1">
      <c r="A145" s="13"/>
      <c r="B145" s="13"/>
      <c r="C145" s="13"/>
      <c r="D145" s="13"/>
    </row>
    <row r="146" spans="1:4" hidden="1">
      <c r="A146" s="13"/>
      <c r="B146" s="13"/>
      <c r="C146" s="13"/>
      <c r="D146" s="13"/>
    </row>
    <row r="147" spans="1:4" hidden="1">
      <c r="A147" s="13"/>
      <c r="B147" s="13"/>
      <c r="C147" s="13"/>
      <c r="D147" s="13"/>
    </row>
    <row r="148" spans="1:4" hidden="1">
      <c r="A148" s="13"/>
      <c r="B148" s="13"/>
      <c r="C148" s="13"/>
      <c r="D148" s="13"/>
    </row>
    <row r="149" spans="1:4" hidden="1">
      <c r="A149" s="13"/>
      <c r="B149" s="13"/>
      <c r="C149" s="13"/>
      <c r="D149" s="13"/>
    </row>
    <row r="150" spans="1:4" hidden="1">
      <c r="A150" s="13"/>
      <c r="B150" s="13"/>
      <c r="C150" s="13"/>
      <c r="D150" s="13"/>
    </row>
    <row r="151" spans="1:4" hidden="1">
      <c r="A151" s="13"/>
      <c r="B151" s="13"/>
      <c r="C151" s="13"/>
      <c r="D151" s="13"/>
    </row>
    <row r="152" spans="1:4" hidden="1">
      <c r="A152" s="13"/>
      <c r="B152" s="13"/>
      <c r="C152" s="13"/>
      <c r="D152" s="13"/>
    </row>
    <row r="153" spans="1:4" hidden="1">
      <c r="A153" s="13"/>
      <c r="B153" s="13"/>
      <c r="C153" s="13"/>
      <c r="D153" s="13"/>
    </row>
    <row r="154" spans="1:4" hidden="1">
      <c r="A154" s="13"/>
      <c r="B154" s="13"/>
      <c r="C154" s="13"/>
      <c r="D154" s="13"/>
    </row>
    <row r="155" spans="1:4" hidden="1">
      <c r="A155" s="13"/>
      <c r="B155" s="13"/>
      <c r="C155" s="13"/>
      <c r="D155" s="13"/>
    </row>
    <row r="156" spans="1:4" hidden="1">
      <c r="A156" s="13"/>
      <c r="B156" s="13"/>
      <c r="C156" s="13"/>
      <c r="D156" s="13"/>
    </row>
    <row r="157" spans="1:4" hidden="1">
      <c r="A157" s="13"/>
      <c r="B157" s="13"/>
      <c r="C157" s="13"/>
      <c r="D157" s="13"/>
    </row>
    <row r="158" spans="1:4" hidden="1">
      <c r="A158" s="13"/>
      <c r="B158" s="13"/>
      <c r="C158" s="13"/>
      <c r="D158" s="13"/>
    </row>
    <row r="159" spans="1:4" hidden="1">
      <c r="A159" s="13"/>
      <c r="B159" s="13"/>
      <c r="C159" s="13"/>
      <c r="D159" s="13"/>
    </row>
    <row r="160" spans="1:4" hidden="1">
      <c r="A160" s="13"/>
      <c r="B160" s="13"/>
      <c r="C160" s="13"/>
      <c r="D160" s="13"/>
    </row>
    <row r="161" spans="1:4" hidden="1">
      <c r="A161" s="13"/>
      <c r="B161" s="13"/>
      <c r="C161" s="13"/>
      <c r="D161" s="13"/>
    </row>
    <row r="162" spans="1:4" hidden="1">
      <c r="A162" s="13"/>
      <c r="B162" s="13"/>
      <c r="C162" s="13"/>
      <c r="D162" s="13"/>
    </row>
    <row r="163" spans="1:4">
      <c r="A163" s="13"/>
      <c r="B163" s="13"/>
      <c r="C163" s="13"/>
      <c r="D163" s="13"/>
    </row>
    <row r="164" spans="1:4">
      <c r="A164" s="13"/>
      <c r="B164" s="13"/>
      <c r="C164" s="13"/>
      <c r="D164" s="13"/>
    </row>
    <row r="165" spans="1:4">
      <c r="A165" s="13"/>
      <c r="B165" s="13"/>
      <c r="C165" s="13"/>
      <c r="D165" s="13"/>
    </row>
  </sheetData>
  <sheetProtection sheet="1" objects="1" scenarios="1"/>
  <phoneticPr fontId="1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6"/>
  <dimension ref="A1:FG73"/>
  <sheetViews>
    <sheetView zoomScaleNormal="70" workbookViewId="0">
      <pane xSplit="1" topLeftCell="EW1" activePane="topRight" state="frozen"/>
      <selection pane="topRight" activeCell="FF4" sqref="FF4"/>
    </sheetView>
  </sheetViews>
  <sheetFormatPr defaultRowHeight="15"/>
  <cols>
    <col min="1" max="1" width="61.85546875" customWidth="1"/>
    <col min="2" max="2" width="14.7109375" bestFit="1" customWidth="1"/>
    <col min="52" max="52" width="14.42578125" customWidth="1"/>
  </cols>
  <sheetData>
    <row r="1" spans="1:163">
      <c r="A1" s="9" t="s">
        <v>15</v>
      </c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6"/>
      <c r="AZ1" s="1" t="s">
        <v>28</v>
      </c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6"/>
      <c r="CY1" s="1" t="s">
        <v>36</v>
      </c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6"/>
      <c r="EX1" s="1" t="s">
        <v>33</v>
      </c>
      <c r="EY1" s="1"/>
      <c r="EZ1" s="1"/>
      <c r="FA1" s="6"/>
      <c r="FB1" s="1" t="s">
        <v>34</v>
      </c>
      <c r="FC1" s="1"/>
      <c r="FD1" s="1"/>
      <c r="FE1" s="6"/>
      <c r="FF1" s="1" t="s">
        <v>35</v>
      </c>
      <c r="FG1" s="1"/>
    </row>
    <row r="2" spans="1:163">
      <c r="A2" s="5" t="s">
        <v>3</v>
      </c>
      <c r="B2" s="1">
        <v>2011</v>
      </c>
      <c r="C2" s="1">
        <v>2012</v>
      </c>
      <c r="D2" s="1">
        <v>2013</v>
      </c>
      <c r="E2" s="1">
        <v>2014</v>
      </c>
      <c r="F2" s="1">
        <v>2015</v>
      </c>
      <c r="G2" s="1">
        <v>2016</v>
      </c>
      <c r="H2" s="1">
        <v>2017</v>
      </c>
      <c r="I2" s="1">
        <v>2018</v>
      </c>
      <c r="J2" s="1">
        <v>2019</v>
      </c>
      <c r="K2" s="1">
        <v>2020</v>
      </c>
      <c r="L2" s="1">
        <v>2021</v>
      </c>
      <c r="M2" s="1">
        <v>2022</v>
      </c>
      <c r="N2" s="1">
        <v>2023</v>
      </c>
      <c r="O2" s="1">
        <v>2024</v>
      </c>
      <c r="P2" s="1">
        <v>2025</v>
      </c>
      <c r="Q2" s="1">
        <v>2026</v>
      </c>
      <c r="R2" s="1">
        <v>2027</v>
      </c>
      <c r="S2" s="1">
        <v>2028</v>
      </c>
      <c r="T2" s="1">
        <v>2029</v>
      </c>
      <c r="U2" s="1">
        <v>2030</v>
      </c>
      <c r="V2" s="1">
        <v>2031</v>
      </c>
      <c r="W2" s="1">
        <v>2032</v>
      </c>
      <c r="X2" s="1">
        <v>2033</v>
      </c>
      <c r="Y2" s="1">
        <v>2034</v>
      </c>
      <c r="Z2" s="1">
        <v>2035</v>
      </c>
      <c r="AA2" s="1">
        <v>2036</v>
      </c>
      <c r="AB2" s="1">
        <v>2037</v>
      </c>
      <c r="AC2" s="1">
        <v>2038</v>
      </c>
      <c r="AD2" s="1">
        <v>2039</v>
      </c>
      <c r="AE2" s="1">
        <v>2040</v>
      </c>
      <c r="AF2" s="1">
        <v>2041</v>
      </c>
      <c r="AG2" s="1">
        <v>2042</v>
      </c>
      <c r="AH2" s="1">
        <v>2043</v>
      </c>
      <c r="AI2" s="1">
        <v>2044</v>
      </c>
      <c r="AJ2" s="1">
        <v>2045</v>
      </c>
      <c r="AK2" s="1">
        <v>2046</v>
      </c>
      <c r="AL2" s="1">
        <v>2047</v>
      </c>
      <c r="AM2" s="1">
        <v>2048</v>
      </c>
      <c r="AN2" s="1">
        <v>2049</v>
      </c>
      <c r="AO2" s="1">
        <v>2050</v>
      </c>
      <c r="AP2" s="1">
        <v>2051</v>
      </c>
      <c r="AQ2" s="1">
        <v>2052</v>
      </c>
      <c r="AR2" s="1">
        <v>2053</v>
      </c>
      <c r="AS2" s="1">
        <v>2054</v>
      </c>
      <c r="AT2" s="1">
        <v>2055</v>
      </c>
      <c r="AU2" s="1">
        <v>2056</v>
      </c>
      <c r="AV2" s="1">
        <v>2057</v>
      </c>
      <c r="AW2" s="1">
        <v>2058</v>
      </c>
      <c r="AX2" s="1">
        <v>2059</v>
      </c>
      <c r="AY2" s="6">
        <v>2060</v>
      </c>
      <c r="AZ2" s="1" t="s">
        <v>27</v>
      </c>
      <c r="BA2" s="1">
        <v>2011</v>
      </c>
      <c r="BB2" s="1">
        <v>2012</v>
      </c>
      <c r="BC2" s="1">
        <v>2013</v>
      </c>
      <c r="BD2" s="1">
        <v>2014</v>
      </c>
      <c r="BE2" s="1">
        <v>2015</v>
      </c>
      <c r="BF2" s="1">
        <v>2016</v>
      </c>
      <c r="BG2" s="1">
        <v>2017</v>
      </c>
      <c r="BH2" s="1">
        <v>2018</v>
      </c>
      <c r="BI2" s="1">
        <v>2019</v>
      </c>
      <c r="BJ2" s="1">
        <v>2020</v>
      </c>
      <c r="BK2" s="1">
        <v>2021</v>
      </c>
      <c r="BL2" s="1">
        <v>2022</v>
      </c>
      <c r="BM2" s="1">
        <v>2023</v>
      </c>
      <c r="BN2" s="1">
        <v>2024</v>
      </c>
      <c r="BO2" s="1">
        <v>2025</v>
      </c>
      <c r="BP2" s="1">
        <v>2026</v>
      </c>
      <c r="BQ2" s="1">
        <v>2027</v>
      </c>
      <c r="BR2" s="1">
        <v>2028</v>
      </c>
      <c r="BS2" s="1">
        <v>2029</v>
      </c>
      <c r="BT2" s="1">
        <v>2030</v>
      </c>
      <c r="BU2" s="1">
        <v>2031</v>
      </c>
      <c r="BV2" s="1">
        <v>2032</v>
      </c>
      <c r="BW2" s="1">
        <v>2033</v>
      </c>
      <c r="BX2" s="1">
        <v>2034</v>
      </c>
      <c r="BY2" s="1">
        <v>2035</v>
      </c>
      <c r="BZ2" s="1">
        <v>2036</v>
      </c>
      <c r="CA2" s="1">
        <v>2037</v>
      </c>
      <c r="CB2" s="1">
        <v>2038</v>
      </c>
      <c r="CC2" s="1">
        <v>2039</v>
      </c>
      <c r="CD2" s="1">
        <v>2040</v>
      </c>
      <c r="CE2" s="1">
        <v>2041</v>
      </c>
      <c r="CF2" s="1">
        <v>2042</v>
      </c>
      <c r="CG2" s="1">
        <v>2043</v>
      </c>
      <c r="CH2" s="1">
        <v>2044</v>
      </c>
      <c r="CI2" s="1">
        <v>2045</v>
      </c>
      <c r="CJ2" s="1">
        <v>2046</v>
      </c>
      <c r="CK2" s="1">
        <v>2047</v>
      </c>
      <c r="CL2" s="1">
        <v>2048</v>
      </c>
      <c r="CM2" s="1">
        <v>2049</v>
      </c>
      <c r="CN2" s="1">
        <v>2050</v>
      </c>
      <c r="CO2" s="1">
        <v>2051</v>
      </c>
      <c r="CP2" s="1">
        <v>2052</v>
      </c>
      <c r="CQ2" s="1">
        <v>2053</v>
      </c>
      <c r="CR2" s="1">
        <v>2054</v>
      </c>
      <c r="CS2" s="1">
        <v>2055</v>
      </c>
      <c r="CT2" s="1">
        <v>2056</v>
      </c>
      <c r="CU2" s="1">
        <v>2057</v>
      </c>
      <c r="CV2" s="1">
        <v>2058</v>
      </c>
      <c r="CW2" s="1">
        <v>2059</v>
      </c>
      <c r="CX2" s="6">
        <v>2060</v>
      </c>
      <c r="CY2" s="1" t="s">
        <v>27</v>
      </c>
      <c r="CZ2" s="1">
        <v>2011</v>
      </c>
      <c r="DA2" s="1">
        <v>2012</v>
      </c>
      <c r="DB2" s="1">
        <v>2013</v>
      </c>
      <c r="DC2" s="1">
        <v>2014</v>
      </c>
      <c r="DD2" s="1">
        <v>2015</v>
      </c>
      <c r="DE2" s="1">
        <v>2016</v>
      </c>
      <c r="DF2" s="1">
        <v>2017</v>
      </c>
      <c r="DG2" s="1">
        <v>2018</v>
      </c>
      <c r="DH2" s="1">
        <v>2019</v>
      </c>
      <c r="DI2" s="1">
        <v>2020</v>
      </c>
      <c r="DJ2" s="1">
        <v>2021</v>
      </c>
      <c r="DK2" s="1">
        <v>2022</v>
      </c>
      <c r="DL2" s="1">
        <v>2023</v>
      </c>
      <c r="DM2" s="1">
        <v>2024</v>
      </c>
      <c r="DN2" s="1">
        <v>2025</v>
      </c>
      <c r="DO2" s="1">
        <v>2026</v>
      </c>
      <c r="DP2" s="1">
        <v>2027</v>
      </c>
      <c r="DQ2" s="1">
        <v>2028</v>
      </c>
      <c r="DR2" s="1">
        <v>2029</v>
      </c>
      <c r="DS2" s="1">
        <v>2030</v>
      </c>
      <c r="DT2" s="1">
        <v>2031</v>
      </c>
      <c r="DU2" s="1">
        <v>2032</v>
      </c>
      <c r="DV2" s="1">
        <v>2033</v>
      </c>
      <c r="DW2" s="1">
        <v>2034</v>
      </c>
      <c r="DX2" s="1">
        <v>2035</v>
      </c>
      <c r="DY2" s="1">
        <v>2036</v>
      </c>
      <c r="DZ2" s="1">
        <v>2037</v>
      </c>
      <c r="EA2" s="1">
        <v>2038</v>
      </c>
      <c r="EB2" s="1">
        <v>2039</v>
      </c>
      <c r="EC2" s="1">
        <v>2040</v>
      </c>
      <c r="ED2" s="1">
        <v>2041</v>
      </c>
      <c r="EE2" s="1">
        <v>2042</v>
      </c>
      <c r="EF2" s="1">
        <v>2043</v>
      </c>
      <c r="EG2" s="1">
        <v>2044</v>
      </c>
      <c r="EH2" s="1">
        <v>2045</v>
      </c>
      <c r="EI2" s="1">
        <v>2046</v>
      </c>
      <c r="EJ2" s="1">
        <v>2047</v>
      </c>
      <c r="EK2" s="1">
        <v>2048</v>
      </c>
      <c r="EL2" s="1">
        <v>2049</v>
      </c>
      <c r="EM2" s="1">
        <v>2050</v>
      </c>
      <c r="EN2" s="1">
        <v>2051</v>
      </c>
      <c r="EO2" s="1">
        <v>2052</v>
      </c>
      <c r="EP2" s="1">
        <v>2053</v>
      </c>
      <c r="EQ2" s="1">
        <v>2054</v>
      </c>
      <c r="ER2" s="1">
        <v>2055</v>
      </c>
      <c r="ES2" s="1">
        <v>2056</v>
      </c>
      <c r="ET2" s="1">
        <v>2057</v>
      </c>
      <c r="EU2" s="1">
        <v>2058</v>
      </c>
      <c r="EV2" s="1">
        <v>2059</v>
      </c>
      <c r="EW2" s="6">
        <v>2060</v>
      </c>
      <c r="EX2" s="1" t="s">
        <v>29</v>
      </c>
      <c r="EY2" s="1" t="s">
        <v>30</v>
      </c>
      <c r="EZ2" s="1" t="s">
        <v>31</v>
      </c>
      <c r="FA2" s="6" t="s">
        <v>32</v>
      </c>
      <c r="FB2" s="1" t="s">
        <v>29</v>
      </c>
      <c r="FC2" s="1" t="s">
        <v>30</v>
      </c>
      <c r="FD2" s="1" t="s">
        <v>31</v>
      </c>
      <c r="FE2" s="6" t="s">
        <v>32</v>
      </c>
      <c r="FF2" s="1" t="s">
        <v>13</v>
      </c>
      <c r="FG2" s="1" t="s">
        <v>14</v>
      </c>
    </row>
    <row r="3" spans="1:163">
      <c r="A3" s="2" t="str">
        <f ca="1">IF(Input!A3="","",Input!A3)</f>
        <v>Fremstillingsomkostninger</v>
      </c>
      <c r="B3" s="3">
        <f ca="1">IF('Differentierede effekter'!D3="",Input!J3+Input!G3+IF(Forudsætninger!$B$4=1,Input!K3,0),'Differentierede effekter'!D3)</f>
        <v>-34</v>
      </c>
      <c r="C3" s="3">
        <f ca="1">IF(C$2-$B$2&lt;Forudsætninger!$B$4,IF('Differentierede effekter'!H3="",IF(Forudsætninger!$B$4&gt;C$2-$B$2,Input!$G3,0)+IF(Forudsætninger!$B$4=C$2-$B$2+1,Input!$K3,0),'Differentierede effekter'!H3),0)</f>
        <v>0</v>
      </c>
      <c r="D3" s="3">
        <f ca="1">IF(D$2-$B$2&lt;Forudsætninger!$B$4,IF('Differentierede effekter'!L3="",IF(Forudsætninger!$B$4&gt;D$2-$B$2,Input!$G3,0)+IF(Forudsætninger!$B$4=D$2-$B$2+1,Input!$K3,0),'Differentierede effekter'!L3),0)</f>
        <v>0</v>
      </c>
      <c r="E3" s="3">
        <f ca="1">IF(E$2-$B$2&lt;Forudsætninger!$B$4,IF('Differentierede effekter'!P3="",IF(Forudsætninger!$B$4&gt;E$2-$B$2,Input!$G3,0)+IF(Forudsætninger!$B$4=E$2-$B$2+1,Input!$K3,0),'Differentierede effekter'!P3),0)</f>
        <v>0</v>
      </c>
      <c r="F3" s="3">
        <f ca="1">IF(F$2-$B$2&lt;Forudsætninger!$B$4,IF('Differentierede effekter'!T3="",IF(Forudsætninger!$B$4&gt;F$2-$B$2,Input!$G3,0)+IF(Forudsætninger!$B$4=F$2-$B$2+1,Input!$K3,0),'Differentierede effekter'!T3),0)</f>
        <v>0</v>
      </c>
      <c r="G3" s="3">
        <f ca="1">IF(G$2-$B$2&lt;Forudsætninger!$B$4,IF('Differentierede effekter'!X3="",IF(Forudsætninger!$B$4&gt;G$2-$B$2,Input!$G3,0)+IF(Forudsætninger!$B$4=G$2-$B$2+1,Input!$K3,0),'Differentierede effekter'!X3),0)</f>
        <v>0</v>
      </c>
      <c r="H3" s="3">
        <f ca="1">IF(H$2-$B$2&lt;Forudsætninger!$B$4,IF('Differentierede effekter'!AB3="",IF(Forudsætninger!$B$4&gt;H$2-$B$2,Input!$G3,0)+IF(Forudsætninger!$B$4=H$2-$B$2+1,Input!$K3,0),'Differentierede effekter'!AB3),0)</f>
        <v>0</v>
      </c>
      <c r="I3" s="3">
        <f ca="1">IF(I$2-$B$2&lt;Forudsætninger!$B$4,IF('Differentierede effekter'!AF3="",IF(Forudsætninger!$B$4&gt;I$2-$B$2,Input!$G3,0)+IF(Forudsætninger!$B$4=I$2-$B$2+1,Input!$K3,0),'Differentierede effekter'!AF3),0)</f>
        <v>0</v>
      </c>
      <c r="J3" s="3">
        <f ca="1">IF(J$2-$B$2&lt;Forudsætninger!$B$4,IF('Differentierede effekter'!AJ3="",IF(Forudsætninger!$B$4&gt;J$2-$B$2,Input!$G3,0)+IF(Forudsætninger!$B$4=J$2-$B$2+1,Input!$K3,0),'Differentierede effekter'!AJ3),0)</f>
        <v>0</v>
      </c>
      <c r="K3" s="3">
        <f ca="1">IF(K$2-$B$2&lt;Forudsætninger!$B$4,IF('Differentierede effekter'!AN3="",IF(Forudsætninger!$B$4&gt;K$2-$B$2,Input!$G3,0)+IF(Forudsætninger!$B$4=K$2-$B$2+1,Input!$K3,0),'Differentierede effekter'!AN3),0)</f>
        <v>0</v>
      </c>
      <c r="L3" s="3">
        <f ca="1">IF(L$2-$B$2&lt;Forudsætninger!$B$4,IF('Differentierede effekter'!AR3="",IF(Forudsætninger!$B$4&gt;L$2-$B$2,Input!$G3,0)+IF(Forudsætninger!$B$4=L$2-$B$2+1,Input!$K3,0),'Differentierede effekter'!AR3),0)</f>
        <v>0</v>
      </c>
      <c r="M3" s="3">
        <f ca="1">IF(M$2-$B$2&lt;Forudsætninger!$B$4,IF('Differentierede effekter'!AV3="",IF(Forudsætninger!$B$4&gt;M$2-$B$2,Input!$G3,0)+IF(Forudsætninger!$B$4=M$2-$B$2+1,Input!$K3,0),'Differentierede effekter'!AV3),0)</f>
        <v>0</v>
      </c>
      <c r="N3" s="3">
        <f ca="1">IF(N$2-$B$2&lt;Forudsætninger!$B$4,IF('Differentierede effekter'!AZ3="",IF(Forudsætninger!$B$4&gt;N$2-$B$2,Input!$G3,0)+IF(Forudsætninger!$B$4=N$2-$B$2+1,Input!$K3,0),'Differentierede effekter'!AZ3),0)</f>
        <v>0</v>
      </c>
      <c r="O3" s="3">
        <f ca="1">IF(O$2-$B$2&lt;Forudsætninger!$B$4,IF('Differentierede effekter'!BD3="",IF(Forudsætninger!$B$4&gt;O$2-$B$2,Input!$G3,0)+IF(Forudsætninger!$B$4=O$2-$B$2+1,Input!$K3,0),'Differentierede effekter'!BD3),0)</f>
        <v>0</v>
      </c>
      <c r="P3" s="3">
        <f ca="1">IF(P$2-$B$2&lt;Forudsætninger!$B$4,IF('Differentierede effekter'!BH3="",IF(Forudsætninger!$B$4&gt;P$2-$B$2,Input!$G3,0)+IF(Forudsætninger!$B$4=P$2-$B$2+1,Input!$K3,0),'Differentierede effekter'!BH3),0)</f>
        <v>0</v>
      </c>
      <c r="Q3" s="3">
        <f ca="1">IF(Q$2-$B$2&lt;Forudsætninger!$B$4,IF('Differentierede effekter'!BL3="",IF(Forudsætninger!$B$4&gt;Q$2-$B$2,Input!$G3,0)+IF(Forudsætninger!$B$4=Q$2-$B$2+1,Input!$K3,0),'Differentierede effekter'!BL3),0)</f>
        <v>0</v>
      </c>
      <c r="R3" s="3">
        <f ca="1">IF(R$2-$B$2&lt;Forudsætninger!$B$4,IF('Differentierede effekter'!BP3="",IF(Forudsætninger!$B$4&gt;R$2-$B$2,Input!$G3,0)+IF(Forudsætninger!$B$4=R$2-$B$2+1,Input!$K3,0),'Differentierede effekter'!BP3),0)</f>
        <v>0</v>
      </c>
      <c r="S3" s="3">
        <f ca="1">IF(S$2-$B$2&lt;Forudsætninger!$B$4,IF('Differentierede effekter'!BT3="",IF(Forudsætninger!$B$4&gt;S$2-$B$2,Input!$G3,0)+IF(Forudsætninger!$B$4=S$2-$B$2+1,Input!$K3,0),'Differentierede effekter'!BT3),0)</f>
        <v>0</v>
      </c>
      <c r="T3" s="3">
        <f ca="1">IF(T$2-$B$2&lt;Forudsætninger!$B$4,IF('Differentierede effekter'!BX3="",IF(Forudsætninger!$B$4&gt;T$2-$B$2,Input!$G3,0)+IF(Forudsætninger!$B$4=T$2-$B$2+1,Input!$K3,0),'Differentierede effekter'!BX3),0)</f>
        <v>0</v>
      </c>
      <c r="U3" s="3">
        <f ca="1">IF(U$2-$B$2&lt;Forudsætninger!$B$4,IF('Differentierede effekter'!CB3="",IF(Forudsætninger!$B$4&gt;U$2-$B$2,Input!$G3,0)+IF(Forudsætninger!$B$4=U$2-$B$2+1,Input!$K3,0),'Differentierede effekter'!CB3),0)</f>
        <v>0</v>
      </c>
      <c r="V3" s="3">
        <f ca="1">IF(V$2-$B$2&lt;Forudsætninger!$B$4,IF('Differentierede effekter'!CF3="",IF(Forudsætninger!$B$4&gt;V$2-$B$2,Input!$G3,0)+IF(Forudsætninger!$B$4=V$2-$B$2+1,Input!$K3,0),'Differentierede effekter'!CF3),0)</f>
        <v>0</v>
      </c>
      <c r="W3" s="3">
        <f ca="1">IF(W$2-$B$2&lt;Forudsætninger!$B$4,IF('Differentierede effekter'!CJ3="",IF(Forudsætninger!$B$4&gt;W$2-$B$2,Input!$G3,0)+IF(Forudsætninger!$B$4=W$2-$B$2+1,Input!$K3,0),'Differentierede effekter'!CJ3),0)</f>
        <v>0</v>
      </c>
      <c r="X3" s="3">
        <f ca="1">IF(X$2-$B$2&lt;Forudsætninger!$B$4,IF('Differentierede effekter'!CN3="",IF(Forudsætninger!$B$4&gt;X$2-$B$2,Input!$G3,0)+IF(Forudsætninger!$B$4=X$2-$B$2+1,Input!$K3,0),'Differentierede effekter'!CN3),0)</f>
        <v>0</v>
      </c>
      <c r="Y3" s="3">
        <f ca="1">IF(Y$2-$B$2&lt;Forudsætninger!$B$4,IF('Differentierede effekter'!CR3="",IF(Forudsætninger!$B$4&gt;Y$2-$B$2,Input!$G3,0)+IF(Forudsætninger!$B$4=Y$2-$B$2+1,Input!$K3,0),'Differentierede effekter'!CR3),0)</f>
        <v>0</v>
      </c>
      <c r="Z3" s="3">
        <f ca="1">IF(Z$2-$B$2&lt;Forudsætninger!$B$4,IF('Differentierede effekter'!CV3="",IF(Forudsætninger!$B$4&gt;Z$2-$B$2,Input!$G3,0)+IF(Forudsætninger!$B$4=Z$2-$B$2+1,Input!$K3,0),'Differentierede effekter'!CV3),0)</f>
        <v>0</v>
      </c>
      <c r="AA3" s="3">
        <f ca="1">IF(AA$2-$B$2&lt;Forudsætninger!$B$4,IF('Differentierede effekter'!CZ3="",IF(Forudsætninger!$B$4&gt;AA$2-$B$2,Input!$G3,0)+IF(Forudsætninger!$B$4=AA$2-$B$2+1,Input!$K3,0),'Differentierede effekter'!CZ3),0)</f>
        <v>0</v>
      </c>
      <c r="AB3" s="3">
        <f ca="1">IF(AB$2-$B$2&lt;Forudsætninger!$B$4,IF('Differentierede effekter'!DD3="",IF(Forudsætninger!$B$4&gt;AB$2-$B$2,Input!$G3,0)+IF(Forudsætninger!$B$4=AB$2-$B$2+1,Input!$K3,0),'Differentierede effekter'!DD3),0)</f>
        <v>0</v>
      </c>
      <c r="AC3" s="3">
        <f ca="1">IF(AC$2-$B$2&lt;Forudsætninger!$B$4,IF('Differentierede effekter'!DH3="",IF(Forudsætninger!$B$4&gt;AC$2-$B$2,Input!$G3,0)+IF(Forudsætninger!$B$4=AC$2-$B$2+1,Input!$K3,0),'Differentierede effekter'!DH3),0)</f>
        <v>0</v>
      </c>
      <c r="AD3" s="3">
        <f ca="1">IF(AD$2-$B$2&lt;Forudsætninger!$B$4,IF('Differentierede effekter'!DL3="",IF(Forudsætninger!$B$4&gt;AD$2-$B$2,Input!$G3,0)+IF(Forudsætninger!$B$4=AD$2-$B$2+1,Input!$K3,0),'Differentierede effekter'!DL3),0)</f>
        <v>0</v>
      </c>
      <c r="AE3" s="3">
        <f ca="1">IF(AE$2-$B$2&lt;Forudsætninger!$B$4,IF('Differentierede effekter'!DP3="",IF(Forudsætninger!$B$4&gt;AE$2-$B$2,Input!$G3,0)+IF(Forudsætninger!$B$4=AE$2-$B$2+1,Input!$K3,0),'Differentierede effekter'!DP3),0)</f>
        <v>0</v>
      </c>
      <c r="AF3" s="3">
        <f ca="1">IF(AF$2-$B$2&lt;Forudsætninger!$B$4,IF('Differentierede effekter'!DQ3="",IF(Forudsætninger!$B$4&gt;AF$2-$B$2,Input!$G3,0)+IF(Forudsætninger!$B$4=AF$2-$B$2+1,Input!$K3,0),'Differentierede effekter'!DQ3),0)</f>
        <v>0</v>
      </c>
      <c r="AG3" s="3">
        <f ca="1">IF(AG$2-$B$2&lt;Forudsætninger!$B$4,IF('Differentierede effekter'!DU3="",IF(Forudsætninger!$B$4&gt;AG$2-$B$2,Input!$G3,0)+IF(Forudsætninger!$B$4=AG$2-$B$2+1,Input!$K3,0),'Differentierede effekter'!DU3),0)</f>
        <v>0</v>
      </c>
      <c r="AH3" s="3">
        <f ca="1">IF(AH$2-$B$2&lt;Forudsætninger!$B$4,IF('Differentierede effekter'!DY3="",IF(Forudsætninger!$B$4&gt;AH$2-$B$2,Input!$G3,0)+IF(Forudsætninger!$B$4=AH$2-$B$2+1,Input!$K3,0),'Differentierede effekter'!DY3),0)</f>
        <v>0</v>
      </c>
      <c r="AI3" s="3">
        <f ca="1">IF(AI$2-$B$2&lt;Forudsætninger!$B$4,IF('Differentierede effekter'!EC3="",IF(Forudsætninger!$B$4&gt;AI$2-$B$2,Input!$G3,0)+IF(Forudsætninger!$B$4=AI$2-$B$2+1,Input!$K3,0),'Differentierede effekter'!EC3),0)</f>
        <v>0</v>
      </c>
      <c r="AJ3" s="3">
        <f ca="1">IF(AJ$2-$B$2&lt;Forudsætninger!$B$4,IF('Differentierede effekter'!EG3="",IF(Forudsætninger!$B$4&gt;AJ$2-$B$2,Input!$G3,0)+IF(Forudsætninger!$B$4=AJ$2-$B$2+1,Input!$K3,0),'Differentierede effekter'!EG3),0)</f>
        <v>0</v>
      </c>
      <c r="AK3" s="3">
        <f ca="1">IF(AK$2-$B$2&lt;Forudsætninger!$B$4,IF('Differentierede effekter'!EK3="",IF(Forudsætninger!$B$4&gt;AK$2-$B$2,Input!$G3,0)+IF(Forudsætninger!$B$4=AK$2-$B$2+1,Input!$K3,0),'Differentierede effekter'!EK3),0)</f>
        <v>0</v>
      </c>
      <c r="AL3" s="3">
        <f ca="1">IF(AL$2-$B$2&lt;Forudsætninger!$B$4,IF('Differentierede effekter'!EO3="",IF(Forudsætninger!$B$4&gt;AL$2-$B$2,Input!$G3,0)+IF(Forudsætninger!$B$4=AL$2-$B$2+1,Input!$K3,0),'Differentierede effekter'!EO3),0)</f>
        <v>0</v>
      </c>
      <c r="AM3" s="3">
        <f ca="1">IF(AM$2-$B$2&lt;Forudsætninger!$B$4,IF('Differentierede effekter'!EP3="",IF(Forudsætninger!$B$4&gt;AM$2-$B$2,Input!$G3,0)+IF(Forudsætninger!$B$4=AM$2-$B$2+1,Input!$K3,0),'Differentierede effekter'!EP3),0)</f>
        <v>0</v>
      </c>
      <c r="AN3" s="3">
        <f ca="1">IF(AN$2-$B$2&lt;Forudsætninger!$B$4,IF('Differentierede effekter'!ET3="",IF(Forudsætninger!$B$4&gt;AN$2-$B$2,Input!$G3,0)+IF(Forudsætninger!$B$4=AN$2-$B$2+1,Input!$K3,0),'Differentierede effekter'!ET3),0)</f>
        <v>0</v>
      </c>
      <c r="AO3" s="3">
        <f ca="1">IF(AO$2-$B$2&lt;Forudsætninger!$B$4,IF('Differentierede effekter'!EX3="",IF(Forudsætninger!$B$4&gt;AO$2-$B$2,Input!$G3,0)+IF(Forudsætninger!$B$4=AO$2-$B$2+1,Input!$K3,0),'Differentierede effekter'!EX3),0)</f>
        <v>0</v>
      </c>
      <c r="AP3" s="3">
        <f ca="1">IF(AP$2-$B$2&lt;Forudsætninger!$B$4,IF('Differentierede effekter'!FB3="",IF(Forudsætninger!$B$4&gt;AP$2-$B$2,Input!$G3,0)+IF(Forudsætninger!$B$4=AP$2-$B$2+1,Input!$K3,0),'Differentierede effekter'!FB3),0)</f>
        <v>0</v>
      </c>
      <c r="AQ3" s="3">
        <f ca="1">IF(AQ$2-$B$2&lt;Forudsætninger!$B$4,IF('Differentierede effekter'!FF3="",IF(Forudsætninger!$B$4&gt;AQ$2-$B$2,Input!$G3,0)+IF(Forudsætninger!$B$4=AQ$2-$B$2+1,Input!$K3,0),'Differentierede effekter'!FF3),0)</f>
        <v>0</v>
      </c>
      <c r="AR3" s="3">
        <f ca="1">IF(AR$2-$B$2&lt;Forudsætninger!$B$4,IF('Differentierede effekter'!FJ3="",IF(Forudsætninger!$B$4&gt;AR$2-$B$2,Input!$G3,0)+IF(Forudsætninger!$B$4=AR$2-$B$2+1,Input!$K3,0),'Differentierede effekter'!FJ3),0)</f>
        <v>0</v>
      </c>
      <c r="AS3" s="3">
        <f ca="1">IF(AS$2-$B$2&lt;Forudsætninger!$B$4,IF('Differentierede effekter'!FN3="",IF(Forudsætninger!$B$4&gt;AS$2-$B$2,Input!$G3,0)+IF(Forudsætninger!$B$4=AS$2-$B$2+1,Input!$K3,0),'Differentierede effekter'!FN3),0)</f>
        <v>0</v>
      </c>
      <c r="AT3" s="3">
        <f ca="1">IF(AT$2-$B$2&lt;Forudsætninger!$B$4,IF('Differentierede effekter'!FR3="",IF(Forudsætninger!$B$4&gt;AT$2-$B$2,Input!$G3,0)+IF(Forudsætninger!$B$4=AT$2-$B$2+1,Input!$K3,0),'Differentierede effekter'!FR3),0)</f>
        <v>0</v>
      </c>
      <c r="AU3" s="3">
        <f ca="1">IF(AU$2-$B$2&lt;Forudsætninger!$B$4,IF('Differentierede effekter'!FV3="",IF(Forudsætninger!$B$4&gt;AU$2-$B$2,Input!$G3,0)+IF(Forudsætninger!$B$4=AU$2-$B$2+1,Input!$K3,0),'Differentierede effekter'!FV3),0)</f>
        <v>0</v>
      </c>
      <c r="AV3" s="3">
        <f ca="1">IF(AV$2-$B$2&lt;Forudsætninger!$B$4,IF('Differentierede effekter'!FZ3="",IF(Forudsætninger!$B$4&gt;AV$2-$B$2,Input!$G3,0)+IF(Forudsætninger!$B$4=AV$2-$B$2+1,Input!$K3,0),'Differentierede effekter'!FZ3),0)</f>
        <v>0</v>
      </c>
      <c r="AW3" s="3">
        <f ca="1">IF(AW$2-$B$2&lt;Forudsætninger!$B$4,IF('Differentierede effekter'!GD3="",IF(Forudsætninger!$B$4&gt;AW$2-$B$2,Input!$G3,0)+IF(Forudsætninger!$B$4=AW$2-$B$2+1,Input!$K3,0),'Differentierede effekter'!GD3),0)</f>
        <v>0</v>
      </c>
      <c r="AX3" s="3">
        <f ca="1">IF(AX$2-$B$2&lt;Forudsætninger!$B$4,IF('Differentierede effekter'!GH3="",IF(Forudsætninger!$B$4&gt;AX$2-$B$2,Input!$G3,0)+IF(Forudsætninger!$B$4=AX$2-$B$2+1,Input!$K3,0),'Differentierede effekter'!GH3),0)</f>
        <v>0</v>
      </c>
      <c r="AY3" s="3">
        <f ca="1">IF(AY$2-$B$2&lt;Forudsætninger!$B$4,IF('Differentierede effekter'!GL3="",IF(Forudsætninger!$B$4&gt;AY$2-$B$2,Input!$G3,0)+IF(Forudsætninger!$B$4=AY$2-$B$2+1,Input!$K3,0),'Differentierede effekter'!GL3),0)</f>
        <v>0</v>
      </c>
      <c r="AZ3" s="4">
        <f ca="1">NPV(Forudsætninger!$B$2,BA3:CX3)*(1+Forudsætninger!$B$2)</f>
        <v>-34</v>
      </c>
      <c r="BA3" s="3">
        <f ca="1">Forudsætninger!B83*B3</f>
        <v>-34</v>
      </c>
      <c r="BB3" s="3">
        <f ca="1">Forudsætninger!C83*C3</f>
        <v>0</v>
      </c>
      <c r="BC3" s="3">
        <f ca="1">Forudsætninger!D83*D3</f>
        <v>0</v>
      </c>
      <c r="BD3" s="3">
        <f ca="1">Forudsætninger!E83*E3</f>
        <v>0</v>
      </c>
      <c r="BE3" s="3">
        <f ca="1">Forudsætninger!F83*F3</f>
        <v>0</v>
      </c>
      <c r="BF3" s="3">
        <f ca="1">Forudsætninger!G83*G3</f>
        <v>0</v>
      </c>
      <c r="BG3" s="3">
        <f ca="1">Forudsætninger!H83*H3</f>
        <v>0</v>
      </c>
      <c r="BH3" s="3">
        <f ca="1">Forudsætninger!I83*I3</f>
        <v>0</v>
      </c>
      <c r="BI3" s="3">
        <f ca="1">Forudsætninger!J83*J3</f>
        <v>0</v>
      </c>
      <c r="BJ3" s="3">
        <f ca="1">Forudsætninger!K83*K3</f>
        <v>0</v>
      </c>
      <c r="BK3" s="3">
        <f ca="1">Forudsætninger!L83*L3</f>
        <v>0</v>
      </c>
      <c r="BL3" s="3">
        <f ca="1">Forudsætninger!M83*M3</f>
        <v>0</v>
      </c>
      <c r="BM3" s="3">
        <f ca="1">Forudsætninger!N83*N3</f>
        <v>0</v>
      </c>
      <c r="BN3" s="3">
        <f ca="1">Forudsætninger!O83*O3</f>
        <v>0</v>
      </c>
      <c r="BO3" s="3">
        <f ca="1">Forudsætninger!P83*P3</f>
        <v>0</v>
      </c>
      <c r="BP3" s="3">
        <f ca="1">Forudsætninger!Q83*Q3</f>
        <v>0</v>
      </c>
      <c r="BQ3" s="3">
        <f ca="1">Forudsætninger!R83*R3</f>
        <v>0</v>
      </c>
      <c r="BR3" s="3">
        <f ca="1">Forudsætninger!S83*S3</f>
        <v>0</v>
      </c>
      <c r="BS3" s="3">
        <f ca="1">Forudsætninger!T83*T3</f>
        <v>0</v>
      </c>
      <c r="BT3" s="3">
        <f ca="1">Forudsætninger!U83*U3</f>
        <v>0</v>
      </c>
      <c r="BU3" s="3">
        <f ca="1">Forudsætninger!V83*V3</f>
        <v>0</v>
      </c>
      <c r="BV3" s="3">
        <f ca="1">Forudsætninger!W83*W3</f>
        <v>0</v>
      </c>
      <c r="BW3" s="3">
        <f ca="1">Forudsætninger!X83*X3</f>
        <v>0</v>
      </c>
      <c r="BX3" s="3">
        <f ca="1">Forudsætninger!Y83*Y3</f>
        <v>0</v>
      </c>
      <c r="BY3" s="3">
        <f ca="1">Forudsætninger!Z83*Z3</f>
        <v>0</v>
      </c>
      <c r="BZ3" s="3">
        <f ca="1">Forudsætninger!AA83*AA3</f>
        <v>0</v>
      </c>
      <c r="CA3" s="3">
        <f ca="1">Forudsætninger!AB83*AB3</f>
        <v>0</v>
      </c>
      <c r="CB3" s="3">
        <f ca="1">Forudsætninger!AC83*AC3</f>
        <v>0</v>
      </c>
      <c r="CC3" s="3">
        <f ca="1">Forudsætninger!AD83*AD3</f>
        <v>0</v>
      </c>
      <c r="CD3" s="3">
        <f ca="1">Forudsætninger!AE83*AE3</f>
        <v>0</v>
      </c>
      <c r="CE3" s="3">
        <f ca="1">Forudsætninger!AF83*AF3</f>
        <v>0</v>
      </c>
      <c r="CF3" s="3">
        <f ca="1">Forudsætninger!AG83*AG3</f>
        <v>0</v>
      </c>
      <c r="CG3" s="3">
        <f ca="1">Forudsætninger!AH83*AH3</f>
        <v>0</v>
      </c>
      <c r="CH3" s="3">
        <f ca="1">Forudsætninger!AI83*AI3</f>
        <v>0</v>
      </c>
      <c r="CI3" s="3">
        <f ca="1">Forudsætninger!AJ83*AJ3</f>
        <v>0</v>
      </c>
      <c r="CJ3" s="3">
        <f ca="1">Forudsætninger!AK83*AK3</f>
        <v>0</v>
      </c>
      <c r="CK3" s="3">
        <f ca="1">Forudsætninger!AL83*AL3</f>
        <v>0</v>
      </c>
      <c r="CL3" s="3">
        <f ca="1">Forudsætninger!AM83*AM3</f>
        <v>0</v>
      </c>
      <c r="CM3" s="3">
        <f ca="1">Forudsætninger!AN83*AN3</f>
        <v>0</v>
      </c>
      <c r="CN3" s="3">
        <f ca="1">Forudsætninger!AO83*AO3</f>
        <v>0</v>
      </c>
      <c r="CO3" s="3">
        <f ca="1">Forudsætninger!AP83*AP3</f>
        <v>0</v>
      </c>
      <c r="CP3" s="3">
        <f ca="1">Forudsætninger!AQ83*AQ3</f>
        <v>0</v>
      </c>
      <c r="CQ3" s="3">
        <f ca="1">Forudsætninger!AR83*AR3</f>
        <v>0</v>
      </c>
      <c r="CR3" s="3">
        <f ca="1">Forudsætninger!AS83*AS3</f>
        <v>0</v>
      </c>
      <c r="CS3" s="3">
        <f ca="1">Forudsætninger!AT83*AT3</f>
        <v>0</v>
      </c>
      <c r="CT3" s="3">
        <f ca="1">Forudsætninger!AU83*AU3</f>
        <v>0</v>
      </c>
      <c r="CU3" s="3">
        <f ca="1">Forudsætninger!AV83*AV3</f>
        <v>0</v>
      </c>
      <c r="CV3" s="3">
        <f ca="1">Forudsætninger!AW83*AW3</f>
        <v>0</v>
      </c>
      <c r="CW3" s="3">
        <f ca="1">Forudsætninger!AX83*AX3</f>
        <v>0</v>
      </c>
      <c r="CX3" s="3">
        <f ca="1">Forudsætninger!AY83*AY3</f>
        <v>0</v>
      </c>
      <c r="CY3" s="4">
        <f ca="1">NPV(Forudsætninger!$B$3,CZ3:EW3)*(1+Forudsætninger!$B$3)</f>
        <v>-34</v>
      </c>
      <c r="CZ3" s="3">
        <f ca="1">Forudsætninger!E229*B3</f>
        <v>-34</v>
      </c>
      <c r="DA3" s="3">
        <f ca="1">Forudsætninger!F229*C3</f>
        <v>0</v>
      </c>
      <c r="DB3" s="3">
        <f ca="1">Forudsætninger!G229*D3</f>
        <v>0</v>
      </c>
      <c r="DC3" s="3">
        <f ca="1">Forudsætninger!H229*E3</f>
        <v>0</v>
      </c>
      <c r="DD3" s="3">
        <f ca="1">Forudsætninger!I229*F3</f>
        <v>0</v>
      </c>
      <c r="DE3" s="3">
        <f ca="1">Forudsætninger!J229*G3</f>
        <v>0</v>
      </c>
      <c r="DF3" s="3">
        <f ca="1">Forudsætninger!K229*H3</f>
        <v>0</v>
      </c>
      <c r="DG3" s="3">
        <f ca="1">Forudsætninger!L229*I3</f>
        <v>0</v>
      </c>
      <c r="DH3" s="3">
        <f ca="1">Forudsætninger!M229*J3</f>
        <v>0</v>
      </c>
      <c r="DI3" s="3">
        <f ca="1">Forudsætninger!N229*K3</f>
        <v>0</v>
      </c>
      <c r="DJ3" s="3">
        <f ca="1">Forudsætninger!O229*L3</f>
        <v>0</v>
      </c>
      <c r="DK3" s="3">
        <f ca="1">Forudsætninger!P229*M3</f>
        <v>0</v>
      </c>
      <c r="DL3" s="3">
        <f ca="1">Forudsætninger!Q229*N3</f>
        <v>0</v>
      </c>
      <c r="DM3" s="3">
        <f ca="1">Forudsætninger!R229*O3</f>
        <v>0</v>
      </c>
      <c r="DN3" s="3">
        <f ca="1">Forudsætninger!S229*P3</f>
        <v>0</v>
      </c>
      <c r="DO3" s="3">
        <f ca="1">Forudsætninger!T229*Q3</f>
        <v>0</v>
      </c>
      <c r="DP3" s="3">
        <f ca="1">Forudsætninger!U229*R3</f>
        <v>0</v>
      </c>
      <c r="DQ3" s="3">
        <f ca="1">Forudsætninger!V229*S3</f>
        <v>0</v>
      </c>
      <c r="DR3" s="3">
        <f ca="1">Forudsætninger!W229*T3</f>
        <v>0</v>
      </c>
      <c r="DS3" s="3">
        <f ca="1">Forudsætninger!X229*U3</f>
        <v>0</v>
      </c>
      <c r="DT3" s="3">
        <f ca="1">Forudsætninger!Y229*V3</f>
        <v>0</v>
      </c>
      <c r="DU3" s="3">
        <f ca="1">Forudsætninger!Z229*W3</f>
        <v>0</v>
      </c>
      <c r="DV3" s="3">
        <f ca="1">Forudsætninger!AA229*X3</f>
        <v>0</v>
      </c>
      <c r="DW3" s="3">
        <f ca="1">Forudsætninger!AB229*Y3</f>
        <v>0</v>
      </c>
      <c r="DX3" s="3">
        <f ca="1">Forudsætninger!AC229*Z3</f>
        <v>0</v>
      </c>
      <c r="DY3" s="3">
        <f ca="1">Forudsætninger!AD229*AA3</f>
        <v>0</v>
      </c>
      <c r="DZ3" s="3">
        <f ca="1">Forudsætninger!AE229*AB3</f>
        <v>0</v>
      </c>
      <c r="EA3" s="3">
        <f ca="1">Forudsætninger!AF229*AC3</f>
        <v>0</v>
      </c>
      <c r="EB3" s="3">
        <f ca="1">Forudsætninger!AG229*AD3</f>
        <v>0</v>
      </c>
      <c r="EC3" s="3">
        <f ca="1">Forudsætninger!AH229*AE3</f>
        <v>0</v>
      </c>
      <c r="ED3" s="3">
        <f ca="1">Forudsætninger!AI229*AF3</f>
        <v>0</v>
      </c>
      <c r="EE3" s="3">
        <f ca="1">Forudsætninger!AJ229*AG3</f>
        <v>0</v>
      </c>
      <c r="EF3" s="3">
        <f ca="1">Forudsætninger!AK229*AH3</f>
        <v>0</v>
      </c>
      <c r="EG3" s="3">
        <f ca="1">Forudsætninger!AL229*AI3</f>
        <v>0</v>
      </c>
      <c r="EH3" s="3">
        <f ca="1">Forudsætninger!AM229*AJ3</f>
        <v>0</v>
      </c>
      <c r="EI3" s="3">
        <f ca="1">Forudsætninger!AN229*AK3</f>
        <v>0</v>
      </c>
      <c r="EJ3" s="3">
        <f ca="1">Forudsætninger!AO229*AL3</f>
        <v>0</v>
      </c>
      <c r="EK3" s="3">
        <f ca="1">Forudsætninger!AP229*AM3</f>
        <v>0</v>
      </c>
      <c r="EL3" s="3">
        <f ca="1">Forudsætninger!AQ229*AN3</f>
        <v>0</v>
      </c>
      <c r="EM3" s="3">
        <f ca="1">Forudsætninger!AR229*AO3</f>
        <v>0</v>
      </c>
      <c r="EN3" s="3">
        <f ca="1">Forudsætninger!AS229*AP3</f>
        <v>0</v>
      </c>
      <c r="EO3" s="3">
        <f ca="1">Forudsætninger!AT229*AQ3</f>
        <v>0</v>
      </c>
      <c r="EP3" s="3">
        <f ca="1">Forudsætninger!AU229*AR3</f>
        <v>0</v>
      </c>
      <c r="EQ3" s="3">
        <f ca="1">Forudsætninger!AV229*AS3</f>
        <v>0</v>
      </c>
      <c r="ER3" s="3">
        <f ca="1">Forudsætninger!AW229*AT3</f>
        <v>0</v>
      </c>
      <c r="ES3" s="3">
        <f ca="1">Forudsætninger!AX229*AU3</f>
        <v>0</v>
      </c>
      <c r="ET3" s="3">
        <f ca="1">Forudsætninger!AY229*AV3</f>
        <v>0</v>
      </c>
      <c r="EU3" s="3">
        <f ca="1">Forudsætninger!AZ229*AW3</f>
        <v>0</v>
      </c>
      <c r="EV3" s="3">
        <f ca="1">Forudsætninger!BA229*AX3</f>
        <v>0</v>
      </c>
      <c r="EW3" s="3">
        <f ca="1">Forudsætninger!BB229*AY3</f>
        <v>0</v>
      </c>
      <c r="EX3" s="3">
        <f ca="1">IF(Input!$B3="I",$AZ3,0)</f>
        <v>-34</v>
      </c>
      <c r="EY3" s="3">
        <f ca="1">IF(Input!$B3="II",$AZ3,0)</f>
        <v>0</v>
      </c>
      <c r="EZ3" s="3">
        <f ca="1">IF(Input!$B3="III",$AZ3,0)</f>
        <v>0</v>
      </c>
      <c r="FA3" s="3">
        <f ca="1">IF(Input!$B3="IV",$AZ3,0)</f>
        <v>0</v>
      </c>
      <c r="FB3" s="3">
        <f ca="1">IF(Input!$B3="I",$CY3,0)</f>
        <v>-34</v>
      </c>
      <c r="FC3" s="3">
        <f ca="1">IF(Input!$B3="II",$CY3,0)</f>
        <v>0</v>
      </c>
      <c r="FD3" s="3">
        <f ca="1">IF(Input!$B3="III",$CY3,0)</f>
        <v>0</v>
      </c>
      <c r="FE3" s="3">
        <f ca="1">IF(Input!$B3="IV",$CY3,0)</f>
        <v>0</v>
      </c>
      <c r="FF3" s="3">
        <f ca="1">IF(Input!$C3="Økonomisk",$AZ3,0)</f>
        <v>-34</v>
      </c>
      <c r="FG3" s="3">
        <f ca="1">IF(Input!$C3="Miljø",$AZ3,0)</f>
        <v>0</v>
      </c>
    </row>
    <row r="4" spans="1:163">
      <c r="A4" s="2" t="str">
        <f ca="1">IF(Input!A4="","",Input!A4)</f>
        <v>Elforbrug (Privat)</v>
      </c>
      <c r="B4" s="3">
        <f ca="1">IF('Differentierede effekter'!D4="",Input!J4+Input!G4+IF(Forudsætninger!$B$4=1,Input!K4,0),'Differentierede effekter'!D4)</f>
        <v>99</v>
      </c>
      <c r="C4" s="3">
        <f ca="1">IF(C$2-$B$2&lt;Forudsætninger!$B$4,IF('Differentierede effekter'!H4="",IF(Forudsætninger!$B$4&gt;C$2-$B$2,Input!$G4,0)+IF(Forudsætninger!$B$4=C$2-$B$2+1,Input!$K4,0),'Differentierede effekter'!H4),0)</f>
        <v>99</v>
      </c>
      <c r="D4" s="3">
        <f ca="1">IF(D$2-$B$2&lt;Forudsætninger!$B$4,IF('Differentierede effekter'!L4="",IF(Forudsætninger!$B$4&gt;D$2-$B$2,Input!$G4,0)+IF(Forudsætninger!$B$4=D$2-$B$2+1,Input!$K4,0),'Differentierede effekter'!L4),0)</f>
        <v>99</v>
      </c>
      <c r="E4" s="3">
        <f ca="1">IF(E$2-$B$2&lt;Forudsætninger!$B$4,IF('Differentierede effekter'!P4="",IF(Forudsætninger!$B$4&gt;E$2-$B$2,Input!$G4,0)+IF(Forudsætninger!$B$4=E$2-$B$2+1,Input!$K4,0),'Differentierede effekter'!P4),0)</f>
        <v>99</v>
      </c>
      <c r="F4" s="3">
        <f ca="1">IF(F$2-$B$2&lt;Forudsætninger!$B$4,IF('Differentierede effekter'!T4="",IF(Forudsætninger!$B$4&gt;F$2-$B$2,Input!$G4,0)+IF(Forudsætninger!$B$4=F$2-$B$2+1,Input!$K4,0),'Differentierede effekter'!T4),0)</f>
        <v>99</v>
      </c>
      <c r="G4" s="3">
        <f ca="1">IF(G$2-$B$2&lt;Forudsætninger!$B$4,IF('Differentierede effekter'!X4="",IF(Forudsætninger!$B$4&gt;G$2-$B$2,Input!$G4,0)+IF(Forudsætninger!$B$4=G$2-$B$2+1,Input!$K4,0),'Differentierede effekter'!X4),0)</f>
        <v>99</v>
      </c>
      <c r="H4" s="3">
        <f ca="1">IF(H$2-$B$2&lt;Forudsætninger!$B$4,IF('Differentierede effekter'!AB4="",IF(Forudsætninger!$B$4&gt;H$2-$B$2,Input!$G4,0)+IF(Forudsætninger!$B$4=H$2-$B$2+1,Input!$K4,0),'Differentierede effekter'!AB4),0)</f>
        <v>99</v>
      </c>
      <c r="I4" s="3">
        <f ca="1">IF(I$2-$B$2&lt;Forudsætninger!$B$4,IF('Differentierede effekter'!AF4="",IF(Forudsætninger!$B$4&gt;I$2-$B$2,Input!$G4,0)+IF(Forudsætninger!$B$4=I$2-$B$2+1,Input!$K4,0),'Differentierede effekter'!AF4),0)</f>
        <v>99</v>
      </c>
      <c r="J4" s="3">
        <f ca="1">IF(J$2-$B$2&lt;Forudsætninger!$B$4,IF('Differentierede effekter'!AJ4="",IF(Forudsætninger!$B$4&gt;J$2-$B$2,Input!$G4,0)+IF(Forudsætninger!$B$4=J$2-$B$2+1,Input!$K4,0),'Differentierede effekter'!AJ4),0)</f>
        <v>99</v>
      </c>
      <c r="K4" s="3">
        <f ca="1">IF(K$2-$B$2&lt;Forudsætninger!$B$4,IF('Differentierede effekter'!AN4="",IF(Forudsætninger!$B$4&gt;K$2-$B$2,Input!$G4,0)+IF(Forudsætninger!$B$4=K$2-$B$2+1,Input!$K4,0),'Differentierede effekter'!AN4),0)</f>
        <v>99</v>
      </c>
      <c r="L4" s="3">
        <f ca="1">IF(L$2-$B$2&lt;Forudsætninger!$B$4,IF('Differentierede effekter'!AR4="",IF(Forudsætninger!$B$4&gt;L$2-$B$2,Input!$G4,0)+IF(Forudsætninger!$B$4=L$2-$B$2+1,Input!$K4,0),'Differentierede effekter'!AR4),0)</f>
        <v>0</v>
      </c>
      <c r="M4" s="3">
        <f ca="1">IF(M$2-$B$2&lt;Forudsætninger!$B$4,IF('Differentierede effekter'!AV4="",IF(Forudsætninger!$B$4&gt;M$2-$B$2,Input!$G4,0)+IF(Forudsætninger!$B$4=M$2-$B$2+1,Input!$K4,0),'Differentierede effekter'!AV4),0)</f>
        <v>0</v>
      </c>
      <c r="N4" s="3">
        <f ca="1">IF(N$2-$B$2&lt;Forudsætninger!$B$4,IF('Differentierede effekter'!AZ4="",IF(Forudsætninger!$B$4&gt;N$2-$B$2,Input!$G4,0)+IF(Forudsætninger!$B$4=N$2-$B$2+1,Input!$K4,0),'Differentierede effekter'!AZ4),0)</f>
        <v>0</v>
      </c>
      <c r="O4" s="3">
        <f ca="1">IF(O$2-$B$2&lt;Forudsætninger!$B$4,IF('Differentierede effekter'!BD4="",IF(Forudsætninger!$B$4&gt;O$2-$B$2,Input!$G4,0)+IF(Forudsætninger!$B$4=O$2-$B$2+1,Input!$K4,0),'Differentierede effekter'!BD4),0)</f>
        <v>0</v>
      </c>
      <c r="P4" s="3">
        <f ca="1">IF(P$2-$B$2&lt;Forudsætninger!$B$4,IF('Differentierede effekter'!BH4="",IF(Forudsætninger!$B$4&gt;P$2-$B$2,Input!$G4,0)+IF(Forudsætninger!$B$4=P$2-$B$2+1,Input!$K4,0),'Differentierede effekter'!BH4),0)</f>
        <v>0</v>
      </c>
      <c r="Q4" s="3">
        <f ca="1">IF(Q$2-$B$2&lt;Forudsætninger!$B$4,IF('Differentierede effekter'!BL4="",IF(Forudsætninger!$B$4&gt;Q$2-$B$2,Input!$G4,0)+IF(Forudsætninger!$B$4=Q$2-$B$2+1,Input!$K4,0),'Differentierede effekter'!BL4),0)</f>
        <v>0</v>
      </c>
      <c r="R4" s="3">
        <f ca="1">IF(R$2-$B$2&lt;Forudsætninger!$B$4,IF('Differentierede effekter'!BP4="",IF(Forudsætninger!$B$4&gt;R$2-$B$2,Input!$G4,0)+IF(Forudsætninger!$B$4=R$2-$B$2+1,Input!$K4,0),'Differentierede effekter'!BP4),0)</f>
        <v>0</v>
      </c>
      <c r="S4" s="3">
        <f ca="1">IF(S$2-$B$2&lt;Forudsætninger!$B$4,IF('Differentierede effekter'!BT4="",IF(Forudsætninger!$B$4&gt;S$2-$B$2,Input!$G4,0)+IF(Forudsætninger!$B$4=S$2-$B$2+1,Input!$K4,0),'Differentierede effekter'!BT4),0)</f>
        <v>0</v>
      </c>
      <c r="T4" s="3">
        <f ca="1">IF(T$2-$B$2&lt;Forudsætninger!$B$4,IF('Differentierede effekter'!BX4="",IF(Forudsætninger!$B$4&gt;T$2-$B$2,Input!$G4,0)+IF(Forudsætninger!$B$4=T$2-$B$2+1,Input!$K4,0),'Differentierede effekter'!BX4),0)</f>
        <v>0</v>
      </c>
      <c r="U4" s="3">
        <f ca="1">IF(U$2-$B$2&lt;Forudsætninger!$B$4,IF('Differentierede effekter'!CB4="",IF(Forudsætninger!$B$4&gt;U$2-$B$2,Input!$G4,0)+IF(Forudsætninger!$B$4=U$2-$B$2+1,Input!$K4,0),'Differentierede effekter'!CB4),0)</f>
        <v>0</v>
      </c>
      <c r="V4" s="3">
        <f ca="1">IF(V$2-$B$2&lt;Forudsætninger!$B$4,IF('Differentierede effekter'!CF4="",IF(Forudsætninger!$B$4&gt;V$2-$B$2,Input!$G4,0)+IF(Forudsætninger!$B$4=V$2-$B$2+1,Input!$K4,0),'Differentierede effekter'!CF4),0)</f>
        <v>0</v>
      </c>
      <c r="W4" s="3">
        <f ca="1">IF(W$2-$B$2&lt;Forudsætninger!$B$4,IF('Differentierede effekter'!CJ4="",IF(Forudsætninger!$B$4&gt;W$2-$B$2,Input!$G4,0)+IF(Forudsætninger!$B$4=W$2-$B$2+1,Input!$K4,0),'Differentierede effekter'!CJ4),0)</f>
        <v>0</v>
      </c>
      <c r="X4" s="3">
        <f ca="1">IF(X$2-$B$2&lt;Forudsætninger!$B$4,IF('Differentierede effekter'!CN4="",IF(Forudsætninger!$B$4&gt;X$2-$B$2,Input!$G4,0)+IF(Forudsætninger!$B$4=X$2-$B$2+1,Input!$K4,0),'Differentierede effekter'!CN4),0)</f>
        <v>0</v>
      </c>
      <c r="Y4" s="3">
        <f ca="1">IF(Y$2-$B$2&lt;Forudsætninger!$B$4,IF('Differentierede effekter'!CR4="",IF(Forudsætninger!$B$4&gt;Y$2-$B$2,Input!$G4,0)+IF(Forudsætninger!$B$4=Y$2-$B$2+1,Input!$K4,0),'Differentierede effekter'!CR4),0)</f>
        <v>0</v>
      </c>
      <c r="Z4" s="3">
        <f ca="1">IF(Z$2-$B$2&lt;Forudsætninger!$B$4,IF('Differentierede effekter'!CV4="",IF(Forudsætninger!$B$4&gt;Z$2-$B$2,Input!$G4,0)+IF(Forudsætninger!$B$4=Z$2-$B$2+1,Input!$K4,0),'Differentierede effekter'!CV4),0)</f>
        <v>0</v>
      </c>
      <c r="AA4" s="3">
        <f ca="1">IF(AA$2-$B$2&lt;Forudsætninger!$B$4,IF('Differentierede effekter'!CZ4="",IF(Forudsætninger!$B$4&gt;AA$2-$B$2,Input!$G4,0)+IF(Forudsætninger!$B$4=AA$2-$B$2+1,Input!$K4,0),'Differentierede effekter'!CZ4),0)</f>
        <v>0</v>
      </c>
      <c r="AB4" s="3">
        <f ca="1">IF(AB$2-$B$2&lt;Forudsætninger!$B$4,IF('Differentierede effekter'!DD4="",IF(Forudsætninger!$B$4&gt;AB$2-$B$2,Input!$G4,0)+IF(Forudsætninger!$B$4=AB$2-$B$2+1,Input!$K4,0),'Differentierede effekter'!DD4),0)</f>
        <v>0</v>
      </c>
      <c r="AC4" s="3">
        <f ca="1">IF(AC$2-$B$2&lt;Forudsætninger!$B$4,IF('Differentierede effekter'!DH4="",IF(Forudsætninger!$B$4&gt;AC$2-$B$2,Input!$G4,0)+IF(Forudsætninger!$B$4=AC$2-$B$2+1,Input!$K4,0),'Differentierede effekter'!DH4),0)</f>
        <v>0</v>
      </c>
      <c r="AD4" s="3">
        <f ca="1">IF(AD$2-$B$2&lt;Forudsætninger!$B$4,IF('Differentierede effekter'!DL4="",IF(Forudsætninger!$B$4&gt;AD$2-$B$2,Input!$G4,0)+IF(Forudsætninger!$B$4=AD$2-$B$2+1,Input!$K4,0),'Differentierede effekter'!DL4),0)</f>
        <v>0</v>
      </c>
      <c r="AE4" s="3">
        <f ca="1">IF(AE$2-$B$2&lt;Forudsætninger!$B$4,IF('Differentierede effekter'!DP4="",IF(Forudsætninger!$B$4&gt;AE$2-$B$2,Input!$G4,0)+IF(Forudsætninger!$B$4=AE$2-$B$2+1,Input!$K4,0),'Differentierede effekter'!DP4),0)</f>
        <v>0</v>
      </c>
      <c r="AF4" s="3">
        <f ca="1">IF(AF$2-$B$2&lt;Forudsætninger!$B$4,IF('Differentierede effekter'!DQ4="",IF(Forudsætninger!$B$4&gt;AF$2-$B$2,Input!$G4,0)+IF(Forudsætninger!$B$4=AF$2-$B$2+1,Input!$K4,0),'Differentierede effekter'!DQ4),0)</f>
        <v>0</v>
      </c>
      <c r="AG4" s="3">
        <f ca="1">IF(AG$2-$B$2&lt;Forudsætninger!$B$4,IF('Differentierede effekter'!DU4="",IF(Forudsætninger!$B$4&gt;AG$2-$B$2,Input!$G4,0)+IF(Forudsætninger!$B$4=AG$2-$B$2+1,Input!$K4,0),'Differentierede effekter'!DU4),0)</f>
        <v>0</v>
      </c>
      <c r="AH4" s="3">
        <f ca="1">IF(AH$2-$B$2&lt;Forudsætninger!$B$4,IF('Differentierede effekter'!DY4="",IF(Forudsætninger!$B$4&gt;AH$2-$B$2,Input!$G4,0)+IF(Forudsætninger!$B$4=AH$2-$B$2+1,Input!$K4,0),'Differentierede effekter'!DY4),0)</f>
        <v>0</v>
      </c>
      <c r="AI4" s="3">
        <f ca="1">IF(AI$2-$B$2&lt;Forudsætninger!$B$4,IF('Differentierede effekter'!EC4="",IF(Forudsætninger!$B$4&gt;AI$2-$B$2,Input!$G4,0)+IF(Forudsætninger!$B$4=AI$2-$B$2+1,Input!$K4,0),'Differentierede effekter'!EC4),0)</f>
        <v>0</v>
      </c>
      <c r="AJ4" s="3">
        <f ca="1">IF(AJ$2-$B$2&lt;Forudsætninger!$B$4,IF('Differentierede effekter'!EG4="",IF(Forudsætninger!$B$4&gt;AJ$2-$B$2,Input!$G4,0)+IF(Forudsætninger!$B$4=AJ$2-$B$2+1,Input!$K4,0),'Differentierede effekter'!EG4),0)</f>
        <v>0</v>
      </c>
      <c r="AK4" s="3">
        <f ca="1">IF(AK$2-$B$2&lt;Forudsætninger!$B$4,IF('Differentierede effekter'!EK4="",IF(Forudsætninger!$B$4&gt;AK$2-$B$2,Input!$G4,0)+IF(Forudsætninger!$B$4=AK$2-$B$2+1,Input!$K4,0),'Differentierede effekter'!EK4),0)</f>
        <v>0</v>
      </c>
      <c r="AL4" s="3">
        <f ca="1">IF(AL$2-$B$2&lt;Forudsætninger!$B$4,IF('Differentierede effekter'!EO4="",IF(Forudsætninger!$B$4&gt;AL$2-$B$2,Input!$G4,0)+IF(Forudsætninger!$B$4=AL$2-$B$2+1,Input!$K4,0),'Differentierede effekter'!EO4),0)</f>
        <v>0</v>
      </c>
      <c r="AM4" s="3">
        <f ca="1">IF(AM$2-$B$2&lt;Forudsætninger!$B$4,IF('Differentierede effekter'!EP4="",IF(Forudsætninger!$B$4&gt;AM$2-$B$2,Input!$G4,0)+IF(Forudsætninger!$B$4=AM$2-$B$2+1,Input!$K4,0),'Differentierede effekter'!EP4),0)</f>
        <v>0</v>
      </c>
      <c r="AN4" s="3">
        <f ca="1">IF(AN$2-$B$2&lt;Forudsætninger!$B$4,IF('Differentierede effekter'!ET4="",IF(Forudsætninger!$B$4&gt;AN$2-$B$2,Input!$G4,0)+IF(Forudsætninger!$B$4=AN$2-$B$2+1,Input!$K4,0),'Differentierede effekter'!ET4),0)</f>
        <v>0</v>
      </c>
      <c r="AO4" s="3">
        <f ca="1">IF(AO$2-$B$2&lt;Forudsætninger!$B$4,IF('Differentierede effekter'!EX4="",IF(Forudsætninger!$B$4&gt;AO$2-$B$2,Input!$G4,0)+IF(Forudsætninger!$B$4=AO$2-$B$2+1,Input!$K4,0),'Differentierede effekter'!EX4),0)</f>
        <v>0</v>
      </c>
      <c r="AP4" s="3">
        <f ca="1">IF(AP$2-$B$2&lt;Forudsætninger!$B$4,IF('Differentierede effekter'!FB4="",IF(Forudsætninger!$B$4&gt;AP$2-$B$2,Input!$G4,0)+IF(Forudsætninger!$B$4=AP$2-$B$2+1,Input!$K4,0),'Differentierede effekter'!FB4),0)</f>
        <v>0</v>
      </c>
      <c r="AQ4" s="3">
        <f ca="1">IF(AQ$2-$B$2&lt;Forudsætninger!$B$4,IF('Differentierede effekter'!FF4="",IF(Forudsætninger!$B$4&gt;AQ$2-$B$2,Input!$G4,0)+IF(Forudsætninger!$B$4=AQ$2-$B$2+1,Input!$K4,0),'Differentierede effekter'!FF4),0)</f>
        <v>0</v>
      </c>
      <c r="AR4" s="3">
        <f ca="1">IF(AR$2-$B$2&lt;Forudsætninger!$B$4,IF('Differentierede effekter'!FJ4="",IF(Forudsætninger!$B$4&gt;AR$2-$B$2,Input!$G4,0)+IF(Forudsætninger!$B$4=AR$2-$B$2+1,Input!$K4,0),'Differentierede effekter'!FJ4),0)</f>
        <v>0</v>
      </c>
      <c r="AS4" s="3">
        <f ca="1">IF(AS$2-$B$2&lt;Forudsætninger!$B$4,IF('Differentierede effekter'!FN4="",IF(Forudsætninger!$B$4&gt;AS$2-$B$2,Input!$G4,0)+IF(Forudsætninger!$B$4=AS$2-$B$2+1,Input!$K4,0),'Differentierede effekter'!FN4),0)</f>
        <v>0</v>
      </c>
      <c r="AT4" s="3">
        <f ca="1">IF(AT$2-$B$2&lt;Forudsætninger!$B$4,IF('Differentierede effekter'!FR4="",IF(Forudsætninger!$B$4&gt;AT$2-$B$2,Input!$G4,0)+IF(Forudsætninger!$B$4=AT$2-$B$2+1,Input!$K4,0),'Differentierede effekter'!FR4),0)</f>
        <v>0</v>
      </c>
      <c r="AU4" s="3">
        <f ca="1">IF(AU$2-$B$2&lt;Forudsætninger!$B$4,IF('Differentierede effekter'!FV4="",IF(Forudsætninger!$B$4&gt;AU$2-$B$2,Input!$G4,0)+IF(Forudsætninger!$B$4=AU$2-$B$2+1,Input!$K4,0),'Differentierede effekter'!FV4),0)</f>
        <v>0</v>
      </c>
      <c r="AV4" s="3">
        <f ca="1">IF(AV$2-$B$2&lt;Forudsætninger!$B$4,IF('Differentierede effekter'!FZ4="",IF(Forudsætninger!$B$4&gt;AV$2-$B$2,Input!$G4,0)+IF(Forudsætninger!$B$4=AV$2-$B$2+1,Input!$K4,0),'Differentierede effekter'!FZ4),0)</f>
        <v>0</v>
      </c>
      <c r="AW4" s="3">
        <f ca="1">IF(AW$2-$B$2&lt;Forudsætninger!$B$4,IF('Differentierede effekter'!GD4="",IF(Forudsætninger!$B$4&gt;AW$2-$B$2,Input!$G4,0)+IF(Forudsætninger!$B$4=AW$2-$B$2+1,Input!$K4,0),'Differentierede effekter'!GD4),0)</f>
        <v>0</v>
      </c>
      <c r="AX4" s="3">
        <f ca="1">IF(AX$2-$B$2&lt;Forudsætninger!$B$4,IF('Differentierede effekter'!GH4="",IF(Forudsætninger!$B$4&gt;AX$2-$B$2,Input!$G4,0)+IF(Forudsætninger!$B$4=AX$2-$B$2+1,Input!$K4,0),'Differentierede effekter'!GH4),0)</f>
        <v>0</v>
      </c>
      <c r="AY4" s="3">
        <f ca="1">IF(AY$2-$B$2&lt;Forudsætninger!$B$4,IF('Differentierede effekter'!GL4="",IF(Forudsætninger!$B$4&gt;AY$2-$B$2,Input!$G4,0)+IF(Forudsætninger!$B$4=AY$2-$B$2+1,Input!$K4,0),'Differentierede effekter'!GL4),0)</f>
        <v>0</v>
      </c>
      <c r="AZ4" s="4">
        <f ca="1">NPV(Forudsætninger!$B$2,BA4:CX4)*(1+Forudsætninger!$B$2)</f>
        <v>480.35308919389757</v>
      </c>
      <c r="BA4" s="3">
        <f ca="1">Forudsætninger!B84*B4</f>
        <v>52.236803106515119</v>
      </c>
      <c r="BB4" s="3">
        <f ca="1">Forudsætninger!C84*C4</f>
        <v>54.879550534008182</v>
      </c>
      <c r="BC4" s="3">
        <f ca="1">Forudsætninger!D84*D4</f>
        <v>58.010313201630431</v>
      </c>
      <c r="BD4" s="3">
        <f ca="1">Forudsætninger!E84*E4</f>
        <v>54.73732216668521</v>
      </c>
      <c r="BE4" s="3">
        <f ca="1">Forudsætninger!F84*F4</f>
        <v>59.148487857517587</v>
      </c>
      <c r="BF4" s="3">
        <f ca="1">Forudsætninger!G84*G4</f>
        <v>58.521373705795597</v>
      </c>
      <c r="BG4" s="3">
        <f ca="1">Forudsætninger!H84*H4</f>
        <v>61.887301182750605</v>
      </c>
      <c r="BH4" s="3">
        <f ca="1">Forudsætninger!I84*I4</f>
        <v>66.059213388372854</v>
      </c>
      <c r="BI4" s="3">
        <f ca="1">Forudsætninger!J84*J4</f>
        <v>65.26753303015046</v>
      </c>
      <c r="BJ4" s="3">
        <f ca="1">Forudsætninger!K84*K4</f>
        <v>68.460501124317247</v>
      </c>
      <c r="BK4" s="3">
        <f ca="1">Forudsætninger!L84*L4</f>
        <v>0</v>
      </c>
      <c r="BL4" s="3">
        <f ca="1">Forudsætninger!M84*M4</f>
        <v>0</v>
      </c>
      <c r="BM4" s="3">
        <f ca="1">Forudsætninger!N84*N4</f>
        <v>0</v>
      </c>
      <c r="BN4" s="3">
        <f ca="1">Forudsætninger!O84*O4</f>
        <v>0</v>
      </c>
      <c r="BO4" s="3">
        <f ca="1">Forudsætninger!P84*P4</f>
        <v>0</v>
      </c>
      <c r="BP4" s="3">
        <f ca="1">Forudsætninger!Q84*Q4</f>
        <v>0</v>
      </c>
      <c r="BQ4" s="3">
        <f ca="1">Forudsætninger!R84*R4</f>
        <v>0</v>
      </c>
      <c r="BR4" s="3">
        <f ca="1">Forudsætninger!S84*S4</f>
        <v>0</v>
      </c>
      <c r="BS4" s="3">
        <f ca="1">Forudsætninger!T84*T4</f>
        <v>0</v>
      </c>
      <c r="BT4" s="3">
        <f ca="1">Forudsætninger!U84*U4</f>
        <v>0</v>
      </c>
      <c r="BU4" s="3">
        <f ca="1">Forudsætninger!V84*V4</f>
        <v>0</v>
      </c>
      <c r="BV4" s="3">
        <f ca="1">Forudsætninger!W84*W4</f>
        <v>0</v>
      </c>
      <c r="BW4" s="3">
        <f ca="1">Forudsætninger!X84*X4</f>
        <v>0</v>
      </c>
      <c r="BX4" s="3">
        <f ca="1">Forudsætninger!Y84*Y4</f>
        <v>0</v>
      </c>
      <c r="BY4" s="3">
        <f ca="1">Forudsætninger!Z84*Z4</f>
        <v>0</v>
      </c>
      <c r="BZ4" s="3">
        <f ca="1">Forudsætninger!AA84*AA4</f>
        <v>0</v>
      </c>
      <c r="CA4" s="3">
        <f ca="1">Forudsætninger!AB84*AB4</f>
        <v>0</v>
      </c>
      <c r="CB4" s="3">
        <f ca="1">Forudsætninger!AC84*AC4</f>
        <v>0</v>
      </c>
      <c r="CC4" s="3">
        <f ca="1">Forudsætninger!AD84*AD4</f>
        <v>0</v>
      </c>
      <c r="CD4" s="3">
        <f ca="1">Forudsætninger!AE84*AE4</f>
        <v>0</v>
      </c>
      <c r="CE4" s="3">
        <f ca="1">Forudsætninger!AF84*AF4</f>
        <v>0</v>
      </c>
      <c r="CF4" s="3">
        <f ca="1">Forudsætninger!AG84*AG4</f>
        <v>0</v>
      </c>
      <c r="CG4" s="3">
        <f ca="1">Forudsætninger!AH84*AH4</f>
        <v>0</v>
      </c>
      <c r="CH4" s="3">
        <f ca="1">Forudsætninger!AI84*AI4</f>
        <v>0</v>
      </c>
      <c r="CI4" s="3">
        <f ca="1">Forudsætninger!AJ84*AJ4</f>
        <v>0</v>
      </c>
      <c r="CJ4" s="3">
        <f ca="1">Forudsætninger!AK84*AK4</f>
        <v>0</v>
      </c>
      <c r="CK4" s="3">
        <f ca="1">Forudsætninger!AL84*AL4</f>
        <v>0</v>
      </c>
      <c r="CL4" s="3">
        <f ca="1">Forudsætninger!AM84*AM4</f>
        <v>0</v>
      </c>
      <c r="CM4" s="3">
        <f ca="1">Forudsætninger!AN84*AN4</f>
        <v>0</v>
      </c>
      <c r="CN4" s="3">
        <f ca="1">Forudsætninger!AO84*AO4</f>
        <v>0</v>
      </c>
      <c r="CO4" s="3">
        <f ca="1">Forudsætninger!AP84*AP4</f>
        <v>0</v>
      </c>
      <c r="CP4" s="3">
        <f ca="1">Forudsætninger!AQ84*AQ4</f>
        <v>0</v>
      </c>
      <c r="CQ4" s="3">
        <f ca="1">Forudsætninger!AR84*AR4</f>
        <v>0</v>
      </c>
      <c r="CR4" s="3">
        <f ca="1">Forudsætninger!AS84*AS4</f>
        <v>0</v>
      </c>
      <c r="CS4" s="3">
        <f ca="1">Forudsætninger!AT84*AT4</f>
        <v>0</v>
      </c>
      <c r="CT4" s="3">
        <f ca="1">Forudsætninger!AU84*AU4</f>
        <v>0</v>
      </c>
      <c r="CU4" s="3">
        <f ca="1">Forudsætninger!AV84*AV4</f>
        <v>0</v>
      </c>
      <c r="CV4" s="3">
        <f ca="1">Forudsætninger!AW84*AW4</f>
        <v>0</v>
      </c>
      <c r="CW4" s="3">
        <f ca="1">Forudsætninger!AX84*AX4</f>
        <v>0</v>
      </c>
      <c r="CX4" s="3">
        <f ca="1">Forudsætninger!AY84*AY4</f>
        <v>0</v>
      </c>
      <c r="CY4" s="4">
        <f ca="1">NPV(Forudsætninger!$B$3,CZ4:EW4)*(1+Forudsætninger!$B$3)</f>
        <v>1795.4603333011462</v>
      </c>
      <c r="CZ4" s="3">
        <f ca="1">Forudsætninger!E230*B4</f>
        <v>212.85</v>
      </c>
      <c r="DA4" s="3">
        <f ca="1">Forudsætninger!F230*C4</f>
        <v>212.85</v>
      </c>
      <c r="DB4" s="3">
        <f ca="1">Forudsætninger!G230*D4</f>
        <v>212.85</v>
      </c>
      <c r="DC4" s="3">
        <f ca="1">Forudsætninger!H230*E4</f>
        <v>212.85</v>
      </c>
      <c r="DD4" s="3">
        <f ca="1">Forudsætninger!I230*F4</f>
        <v>212.85</v>
      </c>
      <c r="DE4" s="3">
        <f ca="1">Forudsætninger!J230*G4</f>
        <v>212.85</v>
      </c>
      <c r="DF4" s="3">
        <f ca="1">Forudsætninger!K230*H4</f>
        <v>212.85</v>
      </c>
      <c r="DG4" s="3">
        <f ca="1">Forudsætninger!L230*I4</f>
        <v>212.85</v>
      </c>
      <c r="DH4" s="3">
        <f ca="1">Forudsætninger!M230*J4</f>
        <v>212.85</v>
      </c>
      <c r="DI4" s="3">
        <f ca="1">Forudsætninger!N230*K4</f>
        <v>212.85</v>
      </c>
      <c r="DJ4" s="3">
        <f ca="1">Forudsætninger!O230*L4</f>
        <v>0</v>
      </c>
      <c r="DK4" s="3">
        <f ca="1">Forudsætninger!P230*M4</f>
        <v>0</v>
      </c>
      <c r="DL4" s="3">
        <f ca="1">Forudsætninger!Q230*N4</f>
        <v>0</v>
      </c>
      <c r="DM4" s="3">
        <f ca="1">Forudsætninger!R230*O4</f>
        <v>0</v>
      </c>
      <c r="DN4" s="3">
        <f ca="1">Forudsætninger!S230*P4</f>
        <v>0</v>
      </c>
      <c r="DO4" s="3">
        <f ca="1">Forudsætninger!T230*Q4</f>
        <v>0</v>
      </c>
      <c r="DP4" s="3">
        <f ca="1">Forudsætninger!U230*R4</f>
        <v>0</v>
      </c>
      <c r="DQ4" s="3">
        <f ca="1">Forudsætninger!V230*S4</f>
        <v>0</v>
      </c>
      <c r="DR4" s="3">
        <f ca="1">Forudsætninger!W230*T4</f>
        <v>0</v>
      </c>
      <c r="DS4" s="3">
        <f ca="1">Forudsætninger!X230*U4</f>
        <v>0</v>
      </c>
      <c r="DT4" s="3">
        <f ca="1">Forudsætninger!Y230*V4</f>
        <v>0</v>
      </c>
      <c r="DU4" s="3">
        <f ca="1">Forudsætninger!Z230*W4</f>
        <v>0</v>
      </c>
      <c r="DV4" s="3">
        <f ca="1">Forudsætninger!AA230*X4</f>
        <v>0</v>
      </c>
      <c r="DW4" s="3">
        <f ca="1">Forudsætninger!AB230*Y4</f>
        <v>0</v>
      </c>
      <c r="DX4" s="3">
        <f ca="1">Forudsætninger!AC230*Z4</f>
        <v>0</v>
      </c>
      <c r="DY4" s="3">
        <f ca="1">Forudsætninger!AD230*AA4</f>
        <v>0</v>
      </c>
      <c r="DZ4" s="3">
        <f ca="1">Forudsætninger!AE230*AB4</f>
        <v>0</v>
      </c>
      <c r="EA4" s="3">
        <f ca="1">Forudsætninger!AF230*AC4</f>
        <v>0</v>
      </c>
      <c r="EB4" s="3">
        <f ca="1">Forudsætninger!AG230*AD4</f>
        <v>0</v>
      </c>
      <c r="EC4" s="3">
        <f ca="1">Forudsætninger!AH230*AE4</f>
        <v>0</v>
      </c>
      <c r="ED4" s="3">
        <f ca="1">Forudsætninger!AI230*AF4</f>
        <v>0</v>
      </c>
      <c r="EE4" s="3">
        <f ca="1">Forudsætninger!AJ230*AG4</f>
        <v>0</v>
      </c>
      <c r="EF4" s="3">
        <f ca="1">Forudsætninger!AK230*AH4</f>
        <v>0</v>
      </c>
      <c r="EG4" s="3">
        <f ca="1">Forudsætninger!AL230*AI4</f>
        <v>0</v>
      </c>
      <c r="EH4" s="3">
        <f ca="1">Forudsætninger!AM230*AJ4</f>
        <v>0</v>
      </c>
      <c r="EI4" s="3">
        <f ca="1">Forudsætninger!AN230*AK4</f>
        <v>0</v>
      </c>
      <c r="EJ4" s="3">
        <f ca="1">Forudsætninger!AO230*AL4</f>
        <v>0</v>
      </c>
      <c r="EK4" s="3">
        <f ca="1">Forudsætninger!AP230*AM4</f>
        <v>0</v>
      </c>
      <c r="EL4" s="3">
        <f ca="1">Forudsætninger!AQ230*AN4</f>
        <v>0</v>
      </c>
      <c r="EM4" s="3">
        <f ca="1">Forudsætninger!AR230*AO4</f>
        <v>0</v>
      </c>
      <c r="EN4" s="3">
        <f ca="1">Forudsætninger!AS230*AP4</f>
        <v>0</v>
      </c>
      <c r="EO4" s="3">
        <f ca="1">Forudsætninger!AT230*AQ4</f>
        <v>0</v>
      </c>
      <c r="EP4" s="3">
        <f ca="1">Forudsætninger!AU230*AR4</f>
        <v>0</v>
      </c>
      <c r="EQ4" s="3">
        <f ca="1">Forudsætninger!AV230*AS4</f>
        <v>0</v>
      </c>
      <c r="ER4" s="3">
        <f ca="1">Forudsætninger!AW230*AT4</f>
        <v>0</v>
      </c>
      <c r="ES4" s="3">
        <f ca="1">Forudsætninger!AX230*AU4</f>
        <v>0</v>
      </c>
      <c r="ET4" s="3">
        <f ca="1">Forudsætninger!AY230*AV4</f>
        <v>0</v>
      </c>
      <c r="EU4" s="3">
        <f ca="1">Forudsætninger!AZ230*AW4</f>
        <v>0</v>
      </c>
      <c r="EV4" s="3">
        <f ca="1">Forudsætninger!BA230*AX4</f>
        <v>0</v>
      </c>
      <c r="EW4" s="3">
        <f ca="1">Forudsætninger!BB230*AY4</f>
        <v>0</v>
      </c>
      <c r="EX4" s="3">
        <f ca="1">IF(Input!$B4="I",$AZ4,0)</f>
        <v>0</v>
      </c>
      <c r="EY4" s="3">
        <f ca="1">IF(Input!$B4="II",$AZ4,0)</f>
        <v>0</v>
      </c>
      <c r="EZ4" s="3">
        <f ca="1">IF(Input!$B4="III",$AZ4,0)</f>
        <v>480.35308919389757</v>
      </c>
      <c r="FA4" s="3">
        <f ca="1">IF(Input!$B4="IV",$AZ4,0)</f>
        <v>0</v>
      </c>
      <c r="FB4" s="3">
        <f ca="1">IF(Input!$B4="I",$CY4,0)</f>
        <v>0</v>
      </c>
      <c r="FC4" s="3">
        <f ca="1">IF(Input!$B4="II",$CY4,0)</f>
        <v>0</v>
      </c>
      <c r="FD4" s="3">
        <f ca="1">IF(Input!$B4="III",$CY4,0)</f>
        <v>1795.4603333011462</v>
      </c>
      <c r="FE4" s="3">
        <f ca="1">IF(Input!$B4="IV",$CY4,0)</f>
        <v>0</v>
      </c>
      <c r="FF4" s="3">
        <f ca="1">IF(Input!$C4="Økonomisk",$AZ4,0)</f>
        <v>480.35308919389757</v>
      </c>
      <c r="FG4" s="3">
        <f ca="1">IF(Input!$C4="Miljø",$AZ4,0)</f>
        <v>0</v>
      </c>
    </row>
    <row r="5" spans="1:163">
      <c r="A5" s="2" t="str">
        <f ca="1">IF(Input!A5="","",Input!A5)</f>
        <v>Elforbrug (Virksomhed)</v>
      </c>
      <c r="B5" s="3">
        <f ca="1">IF('Differentierede effekter'!D5="",Input!J5+Input!G5+IF(Forudsætninger!$B$4=1,Input!K5,0),'Differentierede effekter'!D5)</f>
        <v>0</v>
      </c>
      <c r="C5" s="3">
        <f ca="1">IF(C$2-$B$2&lt;Forudsætninger!$B$4,IF('Differentierede effekter'!H5="",IF(Forudsætninger!$B$4&gt;C$2-$B$2,Input!$G5,0)+IF(Forudsætninger!$B$4=C$2-$B$2+1,Input!$K5,0),'Differentierede effekter'!H5),0)</f>
        <v>0</v>
      </c>
      <c r="D5" s="3">
        <f ca="1">IF(D$2-$B$2&lt;Forudsætninger!$B$4,IF('Differentierede effekter'!L5="",IF(Forudsætninger!$B$4&gt;D$2-$B$2,Input!$G5,0)+IF(Forudsætninger!$B$4=D$2-$B$2+1,Input!$K5,0),'Differentierede effekter'!L5),0)</f>
        <v>0</v>
      </c>
      <c r="E5" s="3">
        <f ca="1">IF(E$2-$B$2&lt;Forudsætninger!$B$4,IF('Differentierede effekter'!P5="",IF(Forudsætninger!$B$4&gt;E$2-$B$2,Input!$G5,0)+IF(Forudsætninger!$B$4=E$2-$B$2+1,Input!$K5,0),'Differentierede effekter'!P5),0)</f>
        <v>0</v>
      </c>
      <c r="F5" s="3">
        <f ca="1">IF(F$2-$B$2&lt;Forudsætninger!$B$4,IF('Differentierede effekter'!T5="",IF(Forudsætninger!$B$4&gt;F$2-$B$2,Input!$G5,0)+IF(Forudsætninger!$B$4=F$2-$B$2+1,Input!$K5,0),'Differentierede effekter'!T5),0)</f>
        <v>0</v>
      </c>
      <c r="G5" s="3">
        <f ca="1">IF(G$2-$B$2&lt;Forudsætninger!$B$4,IF('Differentierede effekter'!X5="",IF(Forudsætninger!$B$4&gt;G$2-$B$2,Input!$G5,0)+IF(Forudsætninger!$B$4=G$2-$B$2+1,Input!$K5,0),'Differentierede effekter'!X5),0)</f>
        <v>0</v>
      </c>
      <c r="H5" s="3">
        <f ca="1">IF(H$2-$B$2&lt;Forudsætninger!$B$4,IF('Differentierede effekter'!AB5="",IF(Forudsætninger!$B$4&gt;H$2-$B$2,Input!$G5,0)+IF(Forudsætninger!$B$4=H$2-$B$2+1,Input!$K5,0),'Differentierede effekter'!AB5),0)</f>
        <v>0</v>
      </c>
      <c r="I5" s="3">
        <f ca="1">IF(I$2-$B$2&lt;Forudsætninger!$B$4,IF('Differentierede effekter'!AF5="",IF(Forudsætninger!$B$4&gt;I$2-$B$2,Input!$G5,0)+IF(Forudsætninger!$B$4=I$2-$B$2+1,Input!$K5,0),'Differentierede effekter'!AF5),0)</f>
        <v>0</v>
      </c>
      <c r="J5" s="3">
        <f ca="1">IF(J$2-$B$2&lt;Forudsætninger!$B$4,IF('Differentierede effekter'!AJ5="",IF(Forudsætninger!$B$4&gt;J$2-$B$2,Input!$G5,0)+IF(Forudsætninger!$B$4=J$2-$B$2+1,Input!$K5,0),'Differentierede effekter'!AJ5),0)</f>
        <v>0</v>
      </c>
      <c r="K5" s="3">
        <f ca="1">IF(K$2-$B$2&lt;Forudsætninger!$B$4,IF('Differentierede effekter'!AN5="",IF(Forudsætninger!$B$4&gt;K$2-$B$2,Input!$G5,0)+IF(Forudsætninger!$B$4=K$2-$B$2+1,Input!$K5,0),'Differentierede effekter'!AN5),0)</f>
        <v>0</v>
      </c>
      <c r="L5" s="3">
        <f ca="1">IF(L$2-$B$2&lt;Forudsætninger!$B$4,IF('Differentierede effekter'!AR5="",IF(Forudsætninger!$B$4&gt;L$2-$B$2,Input!$G5,0)+IF(Forudsætninger!$B$4=L$2-$B$2+1,Input!$K5,0),'Differentierede effekter'!AR5),0)</f>
        <v>0</v>
      </c>
      <c r="M5" s="3">
        <f ca="1">IF(M$2-$B$2&lt;Forudsætninger!$B$4,IF('Differentierede effekter'!AV5="",IF(Forudsætninger!$B$4&gt;M$2-$B$2,Input!$G5,0)+IF(Forudsætninger!$B$4=M$2-$B$2+1,Input!$K5,0),'Differentierede effekter'!AV5),0)</f>
        <v>0</v>
      </c>
      <c r="N5" s="3">
        <f ca="1">IF(N$2-$B$2&lt;Forudsætninger!$B$4,IF('Differentierede effekter'!AZ5="",IF(Forudsætninger!$B$4&gt;N$2-$B$2,Input!$G5,0)+IF(Forudsætninger!$B$4=N$2-$B$2+1,Input!$K5,0),'Differentierede effekter'!AZ5),0)</f>
        <v>0</v>
      </c>
      <c r="O5" s="3">
        <f ca="1">IF(O$2-$B$2&lt;Forudsætninger!$B$4,IF('Differentierede effekter'!BD5="",IF(Forudsætninger!$B$4&gt;O$2-$B$2,Input!$G5,0)+IF(Forudsætninger!$B$4=O$2-$B$2+1,Input!$K5,0),'Differentierede effekter'!BD5),0)</f>
        <v>0</v>
      </c>
      <c r="P5" s="3">
        <f ca="1">IF(P$2-$B$2&lt;Forudsætninger!$B$4,IF('Differentierede effekter'!BH5="",IF(Forudsætninger!$B$4&gt;P$2-$B$2,Input!$G5,0)+IF(Forudsætninger!$B$4=P$2-$B$2+1,Input!$K5,0),'Differentierede effekter'!BH5),0)</f>
        <v>0</v>
      </c>
      <c r="Q5" s="3">
        <f ca="1">IF(Q$2-$B$2&lt;Forudsætninger!$B$4,IF('Differentierede effekter'!BL5="",IF(Forudsætninger!$B$4&gt;Q$2-$B$2,Input!$G5,0)+IF(Forudsætninger!$B$4=Q$2-$B$2+1,Input!$K5,0),'Differentierede effekter'!BL5),0)</f>
        <v>0</v>
      </c>
      <c r="R5" s="3">
        <f ca="1">IF(R$2-$B$2&lt;Forudsætninger!$B$4,IF('Differentierede effekter'!BP5="",IF(Forudsætninger!$B$4&gt;R$2-$B$2,Input!$G5,0)+IF(Forudsætninger!$B$4=R$2-$B$2+1,Input!$K5,0),'Differentierede effekter'!BP5),0)</f>
        <v>0</v>
      </c>
      <c r="S5" s="3">
        <f ca="1">IF(S$2-$B$2&lt;Forudsætninger!$B$4,IF('Differentierede effekter'!BT5="",IF(Forudsætninger!$B$4&gt;S$2-$B$2,Input!$G5,0)+IF(Forudsætninger!$B$4=S$2-$B$2+1,Input!$K5,0),'Differentierede effekter'!BT5),0)</f>
        <v>0</v>
      </c>
      <c r="T5" s="3">
        <f ca="1">IF(T$2-$B$2&lt;Forudsætninger!$B$4,IF('Differentierede effekter'!BX5="",IF(Forudsætninger!$B$4&gt;T$2-$B$2,Input!$G5,0)+IF(Forudsætninger!$B$4=T$2-$B$2+1,Input!$K5,0),'Differentierede effekter'!BX5),0)</f>
        <v>0</v>
      </c>
      <c r="U5" s="3">
        <f ca="1">IF(U$2-$B$2&lt;Forudsætninger!$B$4,IF('Differentierede effekter'!CB5="",IF(Forudsætninger!$B$4&gt;U$2-$B$2,Input!$G5,0)+IF(Forudsætninger!$B$4=U$2-$B$2+1,Input!$K5,0),'Differentierede effekter'!CB5),0)</f>
        <v>0</v>
      </c>
      <c r="V5" s="3">
        <f ca="1">IF(V$2-$B$2&lt;Forudsætninger!$B$4,IF('Differentierede effekter'!CF5="",IF(Forudsætninger!$B$4&gt;V$2-$B$2,Input!$G5,0)+IF(Forudsætninger!$B$4=V$2-$B$2+1,Input!$K5,0),'Differentierede effekter'!CF5),0)</f>
        <v>0</v>
      </c>
      <c r="W5" s="3">
        <f ca="1">IF(W$2-$B$2&lt;Forudsætninger!$B$4,IF('Differentierede effekter'!CJ5="",IF(Forudsætninger!$B$4&gt;W$2-$B$2,Input!$G5,0)+IF(Forudsætninger!$B$4=W$2-$B$2+1,Input!$K5,0),'Differentierede effekter'!CJ5),0)</f>
        <v>0</v>
      </c>
      <c r="X5" s="3">
        <f ca="1">IF(X$2-$B$2&lt;Forudsætninger!$B$4,IF('Differentierede effekter'!CN5="",IF(Forudsætninger!$B$4&gt;X$2-$B$2,Input!$G5,0)+IF(Forudsætninger!$B$4=X$2-$B$2+1,Input!$K5,0),'Differentierede effekter'!CN5),0)</f>
        <v>0</v>
      </c>
      <c r="Y5" s="3">
        <f ca="1">IF(Y$2-$B$2&lt;Forudsætninger!$B$4,IF('Differentierede effekter'!CR5="",IF(Forudsætninger!$B$4&gt;Y$2-$B$2,Input!$G5,0)+IF(Forudsætninger!$B$4=Y$2-$B$2+1,Input!$K5,0),'Differentierede effekter'!CR5),0)</f>
        <v>0</v>
      </c>
      <c r="Z5" s="3">
        <f ca="1">IF(Z$2-$B$2&lt;Forudsætninger!$B$4,IF('Differentierede effekter'!CV5="",IF(Forudsætninger!$B$4&gt;Z$2-$B$2,Input!$G5,0)+IF(Forudsætninger!$B$4=Z$2-$B$2+1,Input!$K5,0),'Differentierede effekter'!CV5),0)</f>
        <v>0</v>
      </c>
      <c r="AA5" s="3">
        <f ca="1">IF(AA$2-$B$2&lt;Forudsætninger!$B$4,IF('Differentierede effekter'!CZ5="",IF(Forudsætninger!$B$4&gt;AA$2-$B$2,Input!$G5,0)+IF(Forudsætninger!$B$4=AA$2-$B$2+1,Input!$K5,0),'Differentierede effekter'!CZ5),0)</f>
        <v>0</v>
      </c>
      <c r="AB5" s="3">
        <f ca="1">IF(AB$2-$B$2&lt;Forudsætninger!$B$4,IF('Differentierede effekter'!DD5="",IF(Forudsætninger!$B$4&gt;AB$2-$B$2,Input!$G5,0)+IF(Forudsætninger!$B$4=AB$2-$B$2+1,Input!$K5,0),'Differentierede effekter'!DD5),0)</f>
        <v>0</v>
      </c>
      <c r="AC5" s="3">
        <f ca="1">IF(AC$2-$B$2&lt;Forudsætninger!$B$4,IF('Differentierede effekter'!DH5="",IF(Forudsætninger!$B$4&gt;AC$2-$B$2,Input!$G5,0)+IF(Forudsætninger!$B$4=AC$2-$B$2+1,Input!$K5,0),'Differentierede effekter'!DH5),0)</f>
        <v>0</v>
      </c>
      <c r="AD5" s="3">
        <f ca="1">IF(AD$2-$B$2&lt;Forudsætninger!$B$4,IF('Differentierede effekter'!DL5="",IF(Forudsætninger!$B$4&gt;AD$2-$B$2,Input!$G5,0)+IF(Forudsætninger!$B$4=AD$2-$B$2+1,Input!$K5,0),'Differentierede effekter'!DL5),0)</f>
        <v>0</v>
      </c>
      <c r="AE5" s="3">
        <f ca="1">IF(AE$2-$B$2&lt;Forudsætninger!$B$4,IF('Differentierede effekter'!DP5="",IF(Forudsætninger!$B$4&gt;AE$2-$B$2,Input!$G5,0)+IF(Forudsætninger!$B$4=AE$2-$B$2+1,Input!$K5,0),'Differentierede effekter'!DP5),0)</f>
        <v>0</v>
      </c>
      <c r="AF5" s="3">
        <f ca="1">IF(AF$2-$B$2&lt;Forudsætninger!$B$4,IF('Differentierede effekter'!DQ5="",IF(Forudsætninger!$B$4&gt;AF$2-$B$2,Input!$G5,0)+IF(Forudsætninger!$B$4=AF$2-$B$2+1,Input!$K5,0),'Differentierede effekter'!DQ5),0)</f>
        <v>0</v>
      </c>
      <c r="AG5" s="3">
        <f ca="1">IF(AG$2-$B$2&lt;Forudsætninger!$B$4,IF('Differentierede effekter'!DU5="",IF(Forudsætninger!$B$4&gt;AG$2-$B$2,Input!$G5,0)+IF(Forudsætninger!$B$4=AG$2-$B$2+1,Input!$K5,0),'Differentierede effekter'!DU5),0)</f>
        <v>0</v>
      </c>
      <c r="AH5" s="3">
        <f ca="1">IF(AH$2-$B$2&lt;Forudsætninger!$B$4,IF('Differentierede effekter'!DY5="",IF(Forudsætninger!$B$4&gt;AH$2-$B$2,Input!$G5,0)+IF(Forudsætninger!$B$4=AH$2-$B$2+1,Input!$K5,0),'Differentierede effekter'!DY5),0)</f>
        <v>0</v>
      </c>
      <c r="AI5" s="3">
        <f ca="1">IF(AI$2-$B$2&lt;Forudsætninger!$B$4,IF('Differentierede effekter'!EC5="",IF(Forudsætninger!$B$4&gt;AI$2-$B$2,Input!$G5,0)+IF(Forudsætninger!$B$4=AI$2-$B$2+1,Input!$K5,0),'Differentierede effekter'!EC5),0)</f>
        <v>0</v>
      </c>
      <c r="AJ5" s="3">
        <f ca="1">IF(AJ$2-$B$2&lt;Forudsætninger!$B$4,IF('Differentierede effekter'!EG5="",IF(Forudsætninger!$B$4&gt;AJ$2-$B$2,Input!$G5,0)+IF(Forudsætninger!$B$4=AJ$2-$B$2+1,Input!$K5,0),'Differentierede effekter'!EG5),0)</f>
        <v>0</v>
      </c>
      <c r="AK5" s="3">
        <f ca="1">IF(AK$2-$B$2&lt;Forudsætninger!$B$4,IF('Differentierede effekter'!EK5="",IF(Forudsætninger!$B$4&gt;AK$2-$B$2,Input!$G5,0)+IF(Forudsætninger!$B$4=AK$2-$B$2+1,Input!$K5,0),'Differentierede effekter'!EK5),0)</f>
        <v>0</v>
      </c>
      <c r="AL5" s="3">
        <f ca="1">IF(AL$2-$B$2&lt;Forudsætninger!$B$4,IF('Differentierede effekter'!EO5="",IF(Forudsætninger!$B$4&gt;AL$2-$B$2,Input!$G5,0)+IF(Forudsætninger!$B$4=AL$2-$B$2+1,Input!$K5,0),'Differentierede effekter'!EO5),0)</f>
        <v>0</v>
      </c>
      <c r="AM5" s="3">
        <f ca="1">IF(AM$2-$B$2&lt;Forudsætninger!$B$4,IF('Differentierede effekter'!EP5="",IF(Forudsætninger!$B$4&gt;AM$2-$B$2,Input!$G5,0)+IF(Forudsætninger!$B$4=AM$2-$B$2+1,Input!$K5,0),'Differentierede effekter'!EP5),0)</f>
        <v>0</v>
      </c>
      <c r="AN5" s="3">
        <f ca="1">IF(AN$2-$B$2&lt;Forudsætninger!$B$4,IF('Differentierede effekter'!ET5="",IF(Forudsætninger!$B$4&gt;AN$2-$B$2,Input!$G5,0)+IF(Forudsætninger!$B$4=AN$2-$B$2+1,Input!$K5,0),'Differentierede effekter'!ET5),0)</f>
        <v>0</v>
      </c>
      <c r="AO5" s="3">
        <f ca="1">IF(AO$2-$B$2&lt;Forudsætninger!$B$4,IF('Differentierede effekter'!EX5="",IF(Forudsætninger!$B$4&gt;AO$2-$B$2,Input!$G5,0)+IF(Forudsætninger!$B$4=AO$2-$B$2+1,Input!$K5,0),'Differentierede effekter'!EX5),0)</f>
        <v>0</v>
      </c>
      <c r="AP5" s="3">
        <f ca="1">IF(AP$2-$B$2&lt;Forudsætninger!$B$4,IF('Differentierede effekter'!FB5="",IF(Forudsætninger!$B$4&gt;AP$2-$B$2,Input!$G5,0)+IF(Forudsætninger!$B$4=AP$2-$B$2+1,Input!$K5,0),'Differentierede effekter'!FB5),0)</f>
        <v>0</v>
      </c>
      <c r="AQ5" s="3">
        <f ca="1">IF(AQ$2-$B$2&lt;Forudsætninger!$B$4,IF('Differentierede effekter'!FF5="",IF(Forudsætninger!$B$4&gt;AQ$2-$B$2,Input!$G5,0)+IF(Forudsætninger!$B$4=AQ$2-$B$2+1,Input!$K5,0),'Differentierede effekter'!FF5),0)</f>
        <v>0</v>
      </c>
      <c r="AR5" s="3">
        <f ca="1">IF(AR$2-$B$2&lt;Forudsætninger!$B$4,IF('Differentierede effekter'!FJ5="",IF(Forudsætninger!$B$4&gt;AR$2-$B$2,Input!$G5,0)+IF(Forudsætninger!$B$4=AR$2-$B$2+1,Input!$K5,0),'Differentierede effekter'!FJ5),0)</f>
        <v>0</v>
      </c>
      <c r="AS5" s="3">
        <f ca="1">IF(AS$2-$B$2&lt;Forudsætninger!$B$4,IF('Differentierede effekter'!FN5="",IF(Forudsætninger!$B$4&gt;AS$2-$B$2,Input!$G5,0)+IF(Forudsætninger!$B$4=AS$2-$B$2+1,Input!$K5,0),'Differentierede effekter'!FN5),0)</f>
        <v>0</v>
      </c>
      <c r="AT5" s="3">
        <f ca="1">IF(AT$2-$B$2&lt;Forudsætninger!$B$4,IF('Differentierede effekter'!FR5="",IF(Forudsætninger!$B$4&gt;AT$2-$B$2,Input!$G5,0)+IF(Forudsætninger!$B$4=AT$2-$B$2+1,Input!$K5,0),'Differentierede effekter'!FR5),0)</f>
        <v>0</v>
      </c>
      <c r="AU5" s="3">
        <f ca="1">IF(AU$2-$B$2&lt;Forudsætninger!$B$4,IF('Differentierede effekter'!FV5="",IF(Forudsætninger!$B$4&gt;AU$2-$B$2,Input!$G5,0)+IF(Forudsætninger!$B$4=AU$2-$B$2+1,Input!$K5,0),'Differentierede effekter'!FV5),0)</f>
        <v>0</v>
      </c>
      <c r="AV5" s="3">
        <f ca="1">IF(AV$2-$B$2&lt;Forudsætninger!$B$4,IF('Differentierede effekter'!FZ5="",IF(Forudsætninger!$B$4&gt;AV$2-$B$2,Input!$G5,0)+IF(Forudsætninger!$B$4=AV$2-$B$2+1,Input!$K5,0),'Differentierede effekter'!FZ5),0)</f>
        <v>0</v>
      </c>
      <c r="AW5" s="3">
        <f ca="1">IF(AW$2-$B$2&lt;Forudsætninger!$B$4,IF('Differentierede effekter'!GD5="",IF(Forudsætninger!$B$4&gt;AW$2-$B$2,Input!$G5,0)+IF(Forudsætninger!$B$4=AW$2-$B$2+1,Input!$K5,0),'Differentierede effekter'!GD5),0)</f>
        <v>0</v>
      </c>
      <c r="AX5" s="3">
        <f ca="1">IF(AX$2-$B$2&lt;Forudsætninger!$B$4,IF('Differentierede effekter'!GH5="",IF(Forudsætninger!$B$4&gt;AX$2-$B$2,Input!$G5,0)+IF(Forudsætninger!$B$4=AX$2-$B$2+1,Input!$K5,0),'Differentierede effekter'!GH5),0)</f>
        <v>0</v>
      </c>
      <c r="AY5" s="3">
        <f ca="1">IF(AY$2-$B$2&lt;Forudsætninger!$B$4,IF('Differentierede effekter'!GL5="",IF(Forudsætninger!$B$4&gt;AY$2-$B$2,Input!$G5,0)+IF(Forudsætninger!$B$4=AY$2-$B$2+1,Input!$K5,0),'Differentierede effekter'!GL5),0)</f>
        <v>0</v>
      </c>
      <c r="AZ5" s="4">
        <f ca="1">NPV(Forudsætninger!$B$2,BA5:CX5)*(1+Forudsætninger!$B$2)</f>
        <v>0</v>
      </c>
      <c r="BA5" s="3">
        <f ca="1">Forudsætninger!B85*B5</f>
        <v>0</v>
      </c>
      <c r="BB5" s="3">
        <f ca="1">Forudsætninger!C85*C5</f>
        <v>0</v>
      </c>
      <c r="BC5" s="3">
        <f ca="1">Forudsætninger!D85*D5</f>
        <v>0</v>
      </c>
      <c r="BD5" s="3">
        <f ca="1">Forudsætninger!E85*E5</f>
        <v>0</v>
      </c>
      <c r="BE5" s="3">
        <f ca="1">Forudsætninger!F85*F5</f>
        <v>0</v>
      </c>
      <c r="BF5" s="3">
        <f ca="1">Forudsætninger!G85*G5</f>
        <v>0</v>
      </c>
      <c r="BG5" s="3">
        <f ca="1">Forudsætninger!H85*H5</f>
        <v>0</v>
      </c>
      <c r="BH5" s="3">
        <f ca="1">Forudsætninger!I85*I5</f>
        <v>0</v>
      </c>
      <c r="BI5" s="3">
        <f ca="1">Forudsætninger!J85*J5</f>
        <v>0</v>
      </c>
      <c r="BJ5" s="3">
        <f ca="1">Forudsætninger!K85*K5</f>
        <v>0</v>
      </c>
      <c r="BK5" s="3">
        <f ca="1">Forudsætninger!L85*L5</f>
        <v>0</v>
      </c>
      <c r="BL5" s="3">
        <f ca="1">Forudsætninger!M85*M5</f>
        <v>0</v>
      </c>
      <c r="BM5" s="3">
        <f ca="1">Forudsætninger!N85*N5</f>
        <v>0</v>
      </c>
      <c r="BN5" s="3">
        <f ca="1">Forudsætninger!O85*O5</f>
        <v>0</v>
      </c>
      <c r="BO5" s="3">
        <f ca="1">Forudsætninger!P85*P5</f>
        <v>0</v>
      </c>
      <c r="BP5" s="3">
        <f ca="1">Forudsætninger!Q85*Q5</f>
        <v>0</v>
      </c>
      <c r="BQ5" s="3">
        <f ca="1">Forudsætninger!R85*R5</f>
        <v>0</v>
      </c>
      <c r="BR5" s="3">
        <f ca="1">Forudsætninger!S85*S5</f>
        <v>0</v>
      </c>
      <c r="BS5" s="3">
        <f ca="1">Forudsætninger!T85*T5</f>
        <v>0</v>
      </c>
      <c r="BT5" s="3">
        <f ca="1">Forudsætninger!U85*U5</f>
        <v>0</v>
      </c>
      <c r="BU5" s="3">
        <f ca="1">Forudsætninger!V85*V5</f>
        <v>0</v>
      </c>
      <c r="BV5" s="3">
        <f ca="1">Forudsætninger!W85*W5</f>
        <v>0</v>
      </c>
      <c r="BW5" s="3">
        <f ca="1">Forudsætninger!X85*X5</f>
        <v>0</v>
      </c>
      <c r="BX5" s="3">
        <f ca="1">Forudsætninger!Y85*Y5</f>
        <v>0</v>
      </c>
      <c r="BY5" s="3">
        <f ca="1">Forudsætninger!Z85*Z5</f>
        <v>0</v>
      </c>
      <c r="BZ5" s="3">
        <f ca="1">Forudsætninger!AA85*AA5</f>
        <v>0</v>
      </c>
      <c r="CA5" s="3">
        <f ca="1">Forudsætninger!AB85*AB5</f>
        <v>0</v>
      </c>
      <c r="CB5" s="3">
        <f ca="1">Forudsætninger!AC85*AC5</f>
        <v>0</v>
      </c>
      <c r="CC5" s="3">
        <f ca="1">Forudsætninger!AD85*AD5</f>
        <v>0</v>
      </c>
      <c r="CD5" s="3">
        <f ca="1">Forudsætninger!AE85*AE5</f>
        <v>0</v>
      </c>
      <c r="CE5" s="3">
        <f ca="1">Forudsætninger!AF85*AF5</f>
        <v>0</v>
      </c>
      <c r="CF5" s="3">
        <f ca="1">Forudsætninger!AG85*AG5</f>
        <v>0</v>
      </c>
      <c r="CG5" s="3">
        <f ca="1">Forudsætninger!AH85*AH5</f>
        <v>0</v>
      </c>
      <c r="CH5" s="3">
        <f ca="1">Forudsætninger!AI85*AI5</f>
        <v>0</v>
      </c>
      <c r="CI5" s="3">
        <f ca="1">Forudsætninger!AJ85*AJ5</f>
        <v>0</v>
      </c>
      <c r="CJ5" s="3">
        <f ca="1">Forudsætninger!AK85*AK5</f>
        <v>0</v>
      </c>
      <c r="CK5" s="3">
        <f ca="1">Forudsætninger!AL85*AL5</f>
        <v>0</v>
      </c>
      <c r="CL5" s="3">
        <f ca="1">Forudsætninger!AM85*AM5</f>
        <v>0</v>
      </c>
      <c r="CM5" s="3">
        <f ca="1">Forudsætninger!AN85*AN5</f>
        <v>0</v>
      </c>
      <c r="CN5" s="3">
        <f ca="1">Forudsætninger!AO85*AO5</f>
        <v>0</v>
      </c>
      <c r="CO5" s="3">
        <f ca="1">Forudsætninger!AP85*AP5</f>
        <v>0</v>
      </c>
      <c r="CP5" s="3">
        <f ca="1">Forudsætninger!AQ85*AQ5</f>
        <v>0</v>
      </c>
      <c r="CQ5" s="3">
        <f ca="1">Forudsætninger!AR85*AR5</f>
        <v>0</v>
      </c>
      <c r="CR5" s="3">
        <f ca="1">Forudsætninger!AS85*AS5</f>
        <v>0</v>
      </c>
      <c r="CS5" s="3">
        <f ca="1">Forudsætninger!AT85*AT5</f>
        <v>0</v>
      </c>
      <c r="CT5" s="3">
        <f ca="1">Forudsætninger!AU85*AU5</f>
        <v>0</v>
      </c>
      <c r="CU5" s="3">
        <f ca="1">Forudsætninger!AV85*AV5</f>
        <v>0</v>
      </c>
      <c r="CV5" s="3">
        <f ca="1">Forudsætninger!AW85*AW5</f>
        <v>0</v>
      </c>
      <c r="CW5" s="3">
        <f ca="1">Forudsætninger!AX85*AX5</f>
        <v>0</v>
      </c>
      <c r="CX5" s="3">
        <f ca="1">Forudsætninger!AY85*AY5</f>
        <v>0</v>
      </c>
      <c r="CY5" s="4">
        <f ca="1">NPV(Forudsætninger!$B$3,CZ5:EW5)*(1+Forudsætninger!$B$3)</f>
        <v>0</v>
      </c>
      <c r="CZ5" s="3">
        <f ca="1">Forudsætninger!E231*B5</f>
        <v>0</v>
      </c>
      <c r="DA5" s="3">
        <f ca="1">Forudsætninger!F231*C5</f>
        <v>0</v>
      </c>
      <c r="DB5" s="3">
        <f ca="1">Forudsætninger!G231*D5</f>
        <v>0</v>
      </c>
      <c r="DC5" s="3">
        <f ca="1">Forudsætninger!H231*E5</f>
        <v>0</v>
      </c>
      <c r="DD5" s="3">
        <f ca="1">Forudsætninger!I231*F5</f>
        <v>0</v>
      </c>
      <c r="DE5" s="3">
        <f ca="1">Forudsætninger!J231*G5</f>
        <v>0</v>
      </c>
      <c r="DF5" s="3">
        <f ca="1">Forudsætninger!K231*H5</f>
        <v>0</v>
      </c>
      <c r="DG5" s="3">
        <f ca="1">Forudsætninger!L231*I5</f>
        <v>0</v>
      </c>
      <c r="DH5" s="3">
        <f ca="1">Forudsætninger!M231*J5</f>
        <v>0</v>
      </c>
      <c r="DI5" s="3">
        <f ca="1">Forudsætninger!N231*K5</f>
        <v>0</v>
      </c>
      <c r="DJ5" s="3">
        <f ca="1">Forudsætninger!O231*L5</f>
        <v>0</v>
      </c>
      <c r="DK5" s="3">
        <f ca="1">Forudsætninger!P231*M5</f>
        <v>0</v>
      </c>
      <c r="DL5" s="3">
        <f ca="1">Forudsætninger!Q231*N5</f>
        <v>0</v>
      </c>
      <c r="DM5" s="3">
        <f ca="1">Forudsætninger!R231*O5</f>
        <v>0</v>
      </c>
      <c r="DN5" s="3">
        <f ca="1">Forudsætninger!S231*P5</f>
        <v>0</v>
      </c>
      <c r="DO5" s="3">
        <f ca="1">Forudsætninger!T231*Q5</f>
        <v>0</v>
      </c>
      <c r="DP5" s="3">
        <f ca="1">Forudsætninger!U231*R5</f>
        <v>0</v>
      </c>
      <c r="DQ5" s="3">
        <f ca="1">Forudsætninger!V231*S5</f>
        <v>0</v>
      </c>
      <c r="DR5" s="3">
        <f ca="1">Forudsætninger!W231*T5</f>
        <v>0</v>
      </c>
      <c r="DS5" s="3">
        <f ca="1">Forudsætninger!X231*U5</f>
        <v>0</v>
      </c>
      <c r="DT5" s="3">
        <f ca="1">Forudsætninger!Y231*V5</f>
        <v>0</v>
      </c>
      <c r="DU5" s="3">
        <f ca="1">Forudsætninger!Z231*W5</f>
        <v>0</v>
      </c>
      <c r="DV5" s="3">
        <f ca="1">Forudsætninger!AA231*X5</f>
        <v>0</v>
      </c>
      <c r="DW5" s="3">
        <f ca="1">Forudsætninger!AB231*Y5</f>
        <v>0</v>
      </c>
      <c r="DX5" s="3">
        <f ca="1">Forudsætninger!AC231*Z5</f>
        <v>0</v>
      </c>
      <c r="DY5" s="3">
        <f ca="1">Forudsætninger!AD231*AA5</f>
        <v>0</v>
      </c>
      <c r="DZ5" s="3">
        <f ca="1">Forudsætninger!AE231*AB5</f>
        <v>0</v>
      </c>
      <c r="EA5" s="3">
        <f ca="1">Forudsætninger!AF231*AC5</f>
        <v>0</v>
      </c>
      <c r="EB5" s="3">
        <f ca="1">Forudsætninger!AG231*AD5</f>
        <v>0</v>
      </c>
      <c r="EC5" s="3">
        <f ca="1">Forudsætninger!AH231*AE5</f>
        <v>0</v>
      </c>
      <c r="ED5" s="3">
        <f ca="1">Forudsætninger!AI231*AF5</f>
        <v>0</v>
      </c>
      <c r="EE5" s="3">
        <f ca="1">Forudsætninger!AJ231*AG5</f>
        <v>0</v>
      </c>
      <c r="EF5" s="3">
        <f ca="1">Forudsætninger!AK231*AH5</f>
        <v>0</v>
      </c>
      <c r="EG5" s="3">
        <f ca="1">Forudsætninger!AL231*AI5</f>
        <v>0</v>
      </c>
      <c r="EH5" s="3">
        <f ca="1">Forudsætninger!AM231*AJ5</f>
        <v>0</v>
      </c>
      <c r="EI5" s="3">
        <f ca="1">Forudsætninger!AN231*AK5</f>
        <v>0</v>
      </c>
      <c r="EJ5" s="3">
        <f ca="1">Forudsætninger!AO231*AL5</f>
        <v>0</v>
      </c>
      <c r="EK5" s="3">
        <f ca="1">Forudsætninger!AP231*AM5</f>
        <v>0</v>
      </c>
      <c r="EL5" s="3">
        <f ca="1">Forudsætninger!AQ231*AN5</f>
        <v>0</v>
      </c>
      <c r="EM5" s="3">
        <f ca="1">Forudsætninger!AR231*AO5</f>
        <v>0</v>
      </c>
      <c r="EN5" s="3">
        <f ca="1">Forudsætninger!AS231*AP5</f>
        <v>0</v>
      </c>
      <c r="EO5" s="3">
        <f ca="1">Forudsætninger!AT231*AQ5</f>
        <v>0</v>
      </c>
      <c r="EP5" s="3">
        <f ca="1">Forudsætninger!AU231*AR5</f>
        <v>0</v>
      </c>
      <c r="EQ5" s="3">
        <f ca="1">Forudsætninger!AV231*AS5</f>
        <v>0</v>
      </c>
      <c r="ER5" s="3">
        <f ca="1">Forudsætninger!AW231*AT5</f>
        <v>0</v>
      </c>
      <c r="ES5" s="3">
        <f ca="1">Forudsætninger!AX231*AU5</f>
        <v>0</v>
      </c>
      <c r="ET5" s="3">
        <f ca="1">Forudsætninger!AY231*AV5</f>
        <v>0</v>
      </c>
      <c r="EU5" s="3">
        <f ca="1">Forudsætninger!AZ231*AW5</f>
        <v>0</v>
      </c>
      <c r="EV5" s="3">
        <f ca="1">Forudsætninger!BA231*AX5</f>
        <v>0</v>
      </c>
      <c r="EW5" s="3">
        <f ca="1">Forudsætninger!BB231*AY5</f>
        <v>0</v>
      </c>
      <c r="EX5" s="3">
        <f ca="1">IF(Input!$B5="I",$AZ5,0)</f>
        <v>0</v>
      </c>
      <c r="EY5" s="3">
        <f ca="1">IF(Input!$B5="II",$AZ5,0)</f>
        <v>0</v>
      </c>
      <c r="EZ5" s="3">
        <f ca="1">IF(Input!$B5="III",$AZ5,0)</f>
        <v>0</v>
      </c>
      <c r="FA5" s="3">
        <f ca="1">IF(Input!$B5="IV",$AZ5,0)</f>
        <v>0</v>
      </c>
      <c r="FB5" s="3">
        <f ca="1">IF(Input!$B5="I",$CY5,0)</f>
        <v>0</v>
      </c>
      <c r="FC5" s="3">
        <f ca="1">IF(Input!$B5="II",$CY5,0)</f>
        <v>0</v>
      </c>
      <c r="FD5" s="3">
        <f ca="1">IF(Input!$B5="III",$CY5,0)</f>
        <v>0</v>
      </c>
      <c r="FE5" s="3">
        <f ca="1">IF(Input!$B5="IV",$CY5,0)</f>
        <v>0</v>
      </c>
      <c r="FF5" s="3">
        <f ca="1">IF(Input!$C5="Økonomisk",$AZ5,0)</f>
        <v>0</v>
      </c>
      <c r="FG5" s="3">
        <f ca="1">IF(Input!$C5="Miljø",$AZ5,0)</f>
        <v>0</v>
      </c>
    </row>
    <row r="6" spans="1:163">
      <c r="A6" s="2" t="str">
        <f ca="1">IF(Input!A6="","",Input!A6)</f>
        <v>Fyringsolie</v>
      </c>
      <c r="B6" s="3">
        <f ca="1">IF('Differentierede effekter'!D6="",Input!J6+Input!G6+IF(Forudsætninger!$B$4=1,Input!K6,0),'Differentierede effekter'!D6)</f>
        <v>0</v>
      </c>
      <c r="C6" s="3">
        <f ca="1">IF(C$2-$B$2&lt;Forudsætninger!$B$4,IF('Differentierede effekter'!H6="",IF(Forudsætninger!$B$4&gt;C$2-$B$2,Input!$G6,0)+IF(Forudsætninger!$B$4=C$2-$B$2+1,Input!$K6,0),'Differentierede effekter'!H6),0)</f>
        <v>0</v>
      </c>
      <c r="D6" s="3">
        <f ca="1">IF(D$2-$B$2&lt;Forudsætninger!$B$4,IF('Differentierede effekter'!L6="",IF(Forudsætninger!$B$4&gt;D$2-$B$2,Input!$G6,0)+IF(Forudsætninger!$B$4=D$2-$B$2+1,Input!$K6,0),'Differentierede effekter'!L6),0)</f>
        <v>0</v>
      </c>
      <c r="E6" s="3">
        <f ca="1">IF(E$2-$B$2&lt;Forudsætninger!$B$4,IF('Differentierede effekter'!P6="",IF(Forudsætninger!$B$4&gt;E$2-$B$2,Input!$G6,0)+IF(Forudsætninger!$B$4=E$2-$B$2+1,Input!$K6,0),'Differentierede effekter'!P6),0)</f>
        <v>0</v>
      </c>
      <c r="F6" s="3">
        <f ca="1">IF(F$2-$B$2&lt;Forudsætninger!$B$4,IF('Differentierede effekter'!T6="",IF(Forudsætninger!$B$4&gt;F$2-$B$2,Input!$G6,0)+IF(Forudsætninger!$B$4=F$2-$B$2+1,Input!$K6,0),'Differentierede effekter'!T6),0)</f>
        <v>0</v>
      </c>
      <c r="G6" s="3">
        <f ca="1">IF(G$2-$B$2&lt;Forudsætninger!$B$4,IF('Differentierede effekter'!X6="",IF(Forudsætninger!$B$4&gt;G$2-$B$2,Input!$G6,0)+IF(Forudsætninger!$B$4=G$2-$B$2+1,Input!$K6,0),'Differentierede effekter'!X6),0)</f>
        <v>0</v>
      </c>
      <c r="H6" s="3">
        <f ca="1">IF(H$2-$B$2&lt;Forudsætninger!$B$4,IF('Differentierede effekter'!AB6="",IF(Forudsætninger!$B$4&gt;H$2-$B$2,Input!$G6,0)+IF(Forudsætninger!$B$4=H$2-$B$2+1,Input!$K6,0),'Differentierede effekter'!AB6),0)</f>
        <v>0</v>
      </c>
      <c r="I6" s="3">
        <f ca="1">IF(I$2-$B$2&lt;Forudsætninger!$B$4,IF('Differentierede effekter'!AF6="",IF(Forudsætninger!$B$4&gt;I$2-$B$2,Input!$G6,0)+IF(Forudsætninger!$B$4=I$2-$B$2+1,Input!$K6,0),'Differentierede effekter'!AF6),0)</f>
        <v>0</v>
      </c>
      <c r="J6" s="3">
        <f ca="1">IF(J$2-$B$2&lt;Forudsætninger!$B$4,IF('Differentierede effekter'!AJ6="",IF(Forudsætninger!$B$4&gt;J$2-$B$2,Input!$G6,0)+IF(Forudsætninger!$B$4=J$2-$B$2+1,Input!$K6,0),'Differentierede effekter'!AJ6),0)</f>
        <v>0</v>
      </c>
      <c r="K6" s="3">
        <f ca="1">IF(K$2-$B$2&lt;Forudsætninger!$B$4,IF('Differentierede effekter'!AN6="",IF(Forudsætninger!$B$4&gt;K$2-$B$2,Input!$G6,0)+IF(Forudsætninger!$B$4=K$2-$B$2+1,Input!$K6,0),'Differentierede effekter'!AN6),0)</f>
        <v>0</v>
      </c>
      <c r="L6" s="3">
        <f ca="1">IF(L$2-$B$2&lt;Forudsætninger!$B$4,IF('Differentierede effekter'!AR6="",IF(Forudsætninger!$B$4&gt;L$2-$B$2,Input!$G6,0)+IF(Forudsætninger!$B$4=L$2-$B$2+1,Input!$K6,0),'Differentierede effekter'!AR6),0)</f>
        <v>0</v>
      </c>
      <c r="M6" s="3">
        <f ca="1">IF(M$2-$B$2&lt;Forudsætninger!$B$4,IF('Differentierede effekter'!AV6="",IF(Forudsætninger!$B$4&gt;M$2-$B$2,Input!$G6,0)+IF(Forudsætninger!$B$4=M$2-$B$2+1,Input!$K6,0),'Differentierede effekter'!AV6),0)</f>
        <v>0</v>
      </c>
      <c r="N6" s="3">
        <f ca="1">IF(N$2-$B$2&lt;Forudsætninger!$B$4,IF('Differentierede effekter'!AZ6="",IF(Forudsætninger!$B$4&gt;N$2-$B$2,Input!$G6,0)+IF(Forudsætninger!$B$4=N$2-$B$2+1,Input!$K6,0),'Differentierede effekter'!AZ6),0)</f>
        <v>0</v>
      </c>
      <c r="O6" s="3">
        <f ca="1">IF(O$2-$B$2&lt;Forudsætninger!$B$4,IF('Differentierede effekter'!BD6="",IF(Forudsætninger!$B$4&gt;O$2-$B$2,Input!$G6,0)+IF(Forudsætninger!$B$4=O$2-$B$2+1,Input!$K6,0),'Differentierede effekter'!BD6),0)</f>
        <v>0</v>
      </c>
      <c r="P6" s="3">
        <f ca="1">IF(P$2-$B$2&lt;Forudsætninger!$B$4,IF('Differentierede effekter'!BH6="",IF(Forudsætninger!$B$4&gt;P$2-$B$2,Input!$G6,0)+IF(Forudsætninger!$B$4=P$2-$B$2+1,Input!$K6,0),'Differentierede effekter'!BH6),0)</f>
        <v>0</v>
      </c>
      <c r="Q6" s="3">
        <f ca="1">IF(Q$2-$B$2&lt;Forudsætninger!$B$4,IF('Differentierede effekter'!BL6="",IF(Forudsætninger!$B$4&gt;Q$2-$B$2,Input!$G6,0)+IF(Forudsætninger!$B$4=Q$2-$B$2+1,Input!$K6,0),'Differentierede effekter'!BL6),0)</f>
        <v>0</v>
      </c>
      <c r="R6" s="3">
        <f ca="1">IF(R$2-$B$2&lt;Forudsætninger!$B$4,IF('Differentierede effekter'!BP6="",IF(Forudsætninger!$B$4&gt;R$2-$B$2,Input!$G6,0)+IF(Forudsætninger!$B$4=R$2-$B$2+1,Input!$K6,0),'Differentierede effekter'!BP6),0)</f>
        <v>0</v>
      </c>
      <c r="S6" s="3">
        <f ca="1">IF(S$2-$B$2&lt;Forudsætninger!$B$4,IF('Differentierede effekter'!BT6="",IF(Forudsætninger!$B$4&gt;S$2-$B$2,Input!$G6,0)+IF(Forudsætninger!$B$4=S$2-$B$2+1,Input!$K6,0),'Differentierede effekter'!BT6),0)</f>
        <v>0</v>
      </c>
      <c r="T6" s="3">
        <f ca="1">IF(T$2-$B$2&lt;Forudsætninger!$B$4,IF('Differentierede effekter'!BX6="",IF(Forudsætninger!$B$4&gt;T$2-$B$2,Input!$G6,0)+IF(Forudsætninger!$B$4=T$2-$B$2+1,Input!$K6,0),'Differentierede effekter'!BX6),0)</f>
        <v>0</v>
      </c>
      <c r="U6" s="3">
        <f ca="1">IF(U$2-$B$2&lt;Forudsætninger!$B$4,IF('Differentierede effekter'!CB6="",IF(Forudsætninger!$B$4&gt;U$2-$B$2,Input!$G6,0)+IF(Forudsætninger!$B$4=U$2-$B$2+1,Input!$K6,0),'Differentierede effekter'!CB6),0)</f>
        <v>0</v>
      </c>
      <c r="V6" s="3">
        <f ca="1">IF(V$2-$B$2&lt;Forudsætninger!$B$4,IF('Differentierede effekter'!CF6="",IF(Forudsætninger!$B$4&gt;V$2-$B$2,Input!$G6,0)+IF(Forudsætninger!$B$4=V$2-$B$2+1,Input!$K6,0),'Differentierede effekter'!CF6),0)</f>
        <v>0</v>
      </c>
      <c r="W6" s="3">
        <f ca="1">IF(W$2-$B$2&lt;Forudsætninger!$B$4,IF('Differentierede effekter'!CJ6="",IF(Forudsætninger!$B$4&gt;W$2-$B$2,Input!$G6,0)+IF(Forudsætninger!$B$4=W$2-$B$2+1,Input!$K6,0),'Differentierede effekter'!CJ6),0)</f>
        <v>0</v>
      </c>
      <c r="X6" s="3">
        <f ca="1">IF(X$2-$B$2&lt;Forudsætninger!$B$4,IF('Differentierede effekter'!CN6="",IF(Forudsætninger!$B$4&gt;X$2-$B$2,Input!$G6,0)+IF(Forudsætninger!$B$4=X$2-$B$2+1,Input!$K6,0),'Differentierede effekter'!CN6),0)</f>
        <v>0</v>
      </c>
      <c r="Y6" s="3">
        <f ca="1">IF(Y$2-$B$2&lt;Forudsætninger!$B$4,IF('Differentierede effekter'!CR6="",IF(Forudsætninger!$B$4&gt;Y$2-$B$2,Input!$G6,0)+IF(Forudsætninger!$B$4=Y$2-$B$2+1,Input!$K6,0),'Differentierede effekter'!CR6),0)</f>
        <v>0</v>
      </c>
      <c r="Z6" s="3">
        <f ca="1">IF(Z$2-$B$2&lt;Forudsætninger!$B$4,IF('Differentierede effekter'!CV6="",IF(Forudsætninger!$B$4&gt;Z$2-$B$2,Input!$G6,0)+IF(Forudsætninger!$B$4=Z$2-$B$2+1,Input!$K6,0),'Differentierede effekter'!CV6),0)</f>
        <v>0</v>
      </c>
      <c r="AA6" s="3">
        <f ca="1">IF(AA$2-$B$2&lt;Forudsætninger!$B$4,IF('Differentierede effekter'!CZ6="",IF(Forudsætninger!$B$4&gt;AA$2-$B$2,Input!$G6,0)+IF(Forudsætninger!$B$4=AA$2-$B$2+1,Input!$K6,0),'Differentierede effekter'!CZ6),0)</f>
        <v>0</v>
      </c>
      <c r="AB6" s="3">
        <f ca="1">IF(AB$2-$B$2&lt;Forudsætninger!$B$4,IF('Differentierede effekter'!DD6="",IF(Forudsætninger!$B$4&gt;AB$2-$B$2,Input!$G6,0)+IF(Forudsætninger!$B$4=AB$2-$B$2+1,Input!$K6,0),'Differentierede effekter'!DD6),0)</f>
        <v>0</v>
      </c>
      <c r="AC6" s="3">
        <f ca="1">IF(AC$2-$B$2&lt;Forudsætninger!$B$4,IF('Differentierede effekter'!DH6="",IF(Forudsætninger!$B$4&gt;AC$2-$B$2,Input!$G6,0)+IF(Forudsætninger!$B$4=AC$2-$B$2+1,Input!$K6,0),'Differentierede effekter'!DH6),0)</f>
        <v>0</v>
      </c>
      <c r="AD6" s="3">
        <f ca="1">IF(AD$2-$B$2&lt;Forudsætninger!$B$4,IF('Differentierede effekter'!DL6="",IF(Forudsætninger!$B$4&gt;AD$2-$B$2,Input!$G6,0)+IF(Forudsætninger!$B$4=AD$2-$B$2+1,Input!$K6,0),'Differentierede effekter'!DL6),0)</f>
        <v>0</v>
      </c>
      <c r="AE6" s="3">
        <f ca="1">IF(AE$2-$B$2&lt;Forudsætninger!$B$4,IF('Differentierede effekter'!DP6="",IF(Forudsætninger!$B$4&gt;AE$2-$B$2,Input!$G6,0)+IF(Forudsætninger!$B$4=AE$2-$B$2+1,Input!$K6,0),'Differentierede effekter'!DP6),0)</f>
        <v>0</v>
      </c>
      <c r="AF6" s="3">
        <f ca="1">IF(AF$2-$B$2&lt;Forudsætninger!$B$4,IF('Differentierede effekter'!DQ6="",IF(Forudsætninger!$B$4&gt;AF$2-$B$2,Input!$G6,0)+IF(Forudsætninger!$B$4=AF$2-$B$2+1,Input!$K6,0),'Differentierede effekter'!DQ6),0)</f>
        <v>0</v>
      </c>
      <c r="AG6" s="3">
        <f ca="1">IF(AG$2-$B$2&lt;Forudsætninger!$B$4,IF('Differentierede effekter'!DU6="",IF(Forudsætninger!$B$4&gt;AG$2-$B$2,Input!$G6,0)+IF(Forudsætninger!$B$4=AG$2-$B$2+1,Input!$K6,0),'Differentierede effekter'!DU6),0)</f>
        <v>0</v>
      </c>
      <c r="AH6" s="3">
        <f ca="1">IF(AH$2-$B$2&lt;Forudsætninger!$B$4,IF('Differentierede effekter'!DY6="",IF(Forudsætninger!$B$4&gt;AH$2-$B$2,Input!$G6,0)+IF(Forudsætninger!$B$4=AH$2-$B$2+1,Input!$K6,0),'Differentierede effekter'!DY6),0)</f>
        <v>0</v>
      </c>
      <c r="AI6" s="3">
        <f ca="1">IF(AI$2-$B$2&lt;Forudsætninger!$B$4,IF('Differentierede effekter'!EC6="",IF(Forudsætninger!$B$4&gt;AI$2-$B$2,Input!$G6,0)+IF(Forudsætninger!$B$4=AI$2-$B$2+1,Input!$K6,0),'Differentierede effekter'!EC6),0)</f>
        <v>0</v>
      </c>
      <c r="AJ6" s="3">
        <f ca="1">IF(AJ$2-$B$2&lt;Forudsætninger!$B$4,IF('Differentierede effekter'!EG6="",IF(Forudsætninger!$B$4&gt;AJ$2-$B$2,Input!$G6,0)+IF(Forudsætninger!$B$4=AJ$2-$B$2+1,Input!$K6,0),'Differentierede effekter'!EG6),0)</f>
        <v>0</v>
      </c>
      <c r="AK6" s="3">
        <f ca="1">IF(AK$2-$B$2&lt;Forudsætninger!$B$4,IF('Differentierede effekter'!EK6="",IF(Forudsætninger!$B$4&gt;AK$2-$B$2,Input!$G6,0)+IF(Forudsætninger!$B$4=AK$2-$B$2+1,Input!$K6,0),'Differentierede effekter'!EK6),0)</f>
        <v>0</v>
      </c>
      <c r="AL6" s="3">
        <f ca="1">IF(AL$2-$B$2&lt;Forudsætninger!$B$4,IF('Differentierede effekter'!EO6="",IF(Forudsætninger!$B$4&gt;AL$2-$B$2,Input!$G6,0)+IF(Forudsætninger!$B$4=AL$2-$B$2+1,Input!$K6,0),'Differentierede effekter'!EO6),0)</f>
        <v>0</v>
      </c>
      <c r="AM6" s="3">
        <f ca="1">IF(AM$2-$B$2&lt;Forudsætninger!$B$4,IF('Differentierede effekter'!EP6="",IF(Forudsætninger!$B$4&gt;AM$2-$B$2,Input!$G6,0)+IF(Forudsætninger!$B$4=AM$2-$B$2+1,Input!$K6,0),'Differentierede effekter'!EP6),0)</f>
        <v>0</v>
      </c>
      <c r="AN6" s="3">
        <f ca="1">IF(AN$2-$B$2&lt;Forudsætninger!$B$4,IF('Differentierede effekter'!ET6="",IF(Forudsætninger!$B$4&gt;AN$2-$B$2,Input!$G6,0)+IF(Forudsætninger!$B$4=AN$2-$B$2+1,Input!$K6,0),'Differentierede effekter'!ET6),0)</f>
        <v>0</v>
      </c>
      <c r="AO6" s="3">
        <f ca="1">IF(AO$2-$B$2&lt;Forudsætninger!$B$4,IF('Differentierede effekter'!EX6="",IF(Forudsætninger!$B$4&gt;AO$2-$B$2,Input!$G6,0)+IF(Forudsætninger!$B$4=AO$2-$B$2+1,Input!$K6,0),'Differentierede effekter'!EX6),0)</f>
        <v>0</v>
      </c>
      <c r="AP6" s="3">
        <f ca="1">IF(AP$2-$B$2&lt;Forudsætninger!$B$4,IF('Differentierede effekter'!FB6="",IF(Forudsætninger!$B$4&gt;AP$2-$B$2,Input!$G6,0)+IF(Forudsætninger!$B$4=AP$2-$B$2+1,Input!$K6,0),'Differentierede effekter'!FB6),0)</f>
        <v>0</v>
      </c>
      <c r="AQ6" s="3">
        <f ca="1">IF(AQ$2-$B$2&lt;Forudsætninger!$B$4,IF('Differentierede effekter'!FF6="",IF(Forudsætninger!$B$4&gt;AQ$2-$B$2,Input!$G6,0)+IF(Forudsætninger!$B$4=AQ$2-$B$2+1,Input!$K6,0),'Differentierede effekter'!FF6),0)</f>
        <v>0</v>
      </c>
      <c r="AR6" s="3">
        <f ca="1">IF(AR$2-$B$2&lt;Forudsætninger!$B$4,IF('Differentierede effekter'!FJ6="",IF(Forudsætninger!$B$4&gt;AR$2-$B$2,Input!$G6,0)+IF(Forudsætninger!$B$4=AR$2-$B$2+1,Input!$K6,0),'Differentierede effekter'!FJ6),0)</f>
        <v>0</v>
      </c>
      <c r="AS6" s="3">
        <f ca="1">IF(AS$2-$B$2&lt;Forudsætninger!$B$4,IF('Differentierede effekter'!FN6="",IF(Forudsætninger!$B$4&gt;AS$2-$B$2,Input!$G6,0)+IF(Forudsætninger!$B$4=AS$2-$B$2+1,Input!$K6,0),'Differentierede effekter'!FN6),0)</f>
        <v>0</v>
      </c>
      <c r="AT6" s="3">
        <f ca="1">IF(AT$2-$B$2&lt;Forudsætninger!$B$4,IF('Differentierede effekter'!FR6="",IF(Forudsætninger!$B$4&gt;AT$2-$B$2,Input!$G6,0)+IF(Forudsætninger!$B$4=AT$2-$B$2+1,Input!$K6,0),'Differentierede effekter'!FR6),0)</f>
        <v>0</v>
      </c>
      <c r="AU6" s="3">
        <f ca="1">IF(AU$2-$B$2&lt;Forudsætninger!$B$4,IF('Differentierede effekter'!FV6="",IF(Forudsætninger!$B$4&gt;AU$2-$B$2,Input!$G6,0)+IF(Forudsætninger!$B$4=AU$2-$B$2+1,Input!$K6,0),'Differentierede effekter'!FV6),0)</f>
        <v>0</v>
      </c>
      <c r="AV6" s="3">
        <f ca="1">IF(AV$2-$B$2&lt;Forudsætninger!$B$4,IF('Differentierede effekter'!FZ6="",IF(Forudsætninger!$B$4&gt;AV$2-$B$2,Input!$G6,0)+IF(Forudsætninger!$B$4=AV$2-$B$2+1,Input!$K6,0),'Differentierede effekter'!FZ6),0)</f>
        <v>0</v>
      </c>
      <c r="AW6" s="3">
        <f ca="1">IF(AW$2-$B$2&lt;Forudsætninger!$B$4,IF('Differentierede effekter'!GD6="",IF(Forudsætninger!$B$4&gt;AW$2-$B$2,Input!$G6,0)+IF(Forudsætninger!$B$4=AW$2-$B$2+1,Input!$K6,0),'Differentierede effekter'!GD6),0)</f>
        <v>0</v>
      </c>
      <c r="AX6" s="3">
        <f ca="1">IF(AX$2-$B$2&lt;Forudsætninger!$B$4,IF('Differentierede effekter'!GH6="",IF(Forudsætninger!$B$4&gt;AX$2-$B$2,Input!$G6,0)+IF(Forudsætninger!$B$4=AX$2-$B$2+1,Input!$K6,0),'Differentierede effekter'!GH6),0)</f>
        <v>0</v>
      </c>
      <c r="AY6" s="3">
        <f ca="1">IF(AY$2-$B$2&lt;Forudsætninger!$B$4,IF('Differentierede effekter'!GL6="",IF(Forudsætninger!$B$4&gt;AY$2-$B$2,Input!$G6,0)+IF(Forudsætninger!$B$4=AY$2-$B$2+1,Input!$K6,0),'Differentierede effekter'!GL6),0)</f>
        <v>0</v>
      </c>
      <c r="AZ6" s="4">
        <f ca="1">NPV(Forudsætninger!$B$2,BA6:CX6)*(1+Forudsætninger!$B$2)</f>
        <v>0</v>
      </c>
      <c r="BA6" s="3">
        <f ca="1">Forudsætninger!B86*B6</f>
        <v>0</v>
      </c>
      <c r="BB6" s="3">
        <f ca="1">Forudsætninger!C86*C6</f>
        <v>0</v>
      </c>
      <c r="BC6" s="3">
        <f ca="1">Forudsætninger!D86*D6</f>
        <v>0</v>
      </c>
      <c r="BD6" s="3">
        <f ca="1">Forudsætninger!E86*E6</f>
        <v>0</v>
      </c>
      <c r="BE6" s="3">
        <f ca="1">Forudsætninger!F86*F6</f>
        <v>0</v>
      </c>
      <c r="BF6" s="3">
        <f ca="1">Forudsætninger!G86*G6</f>
        <v>0</v>
      </c>
      <c r="BG6" s="3">
        <f ca="1">Forudsætninger!H86*H6</f>
        <v>0</v>
      </c>
      <c r="BH6" s="3">
        <f ca="1">Forudsætninger!I86*I6</f>
        <v>0</v>
      </c>
      <c r="BI6" s="3">
        <f ca="1">Forudsætninger!J86*J6</f>
        <v>0</v>
      </c>
      <c r="BJ6" s="3">
        <f ca="1">Forudsætninger!K86*K6</f>
        <v>0</v>
      </c>
      <c r="BK6" s="3">
        <f ca="1">Forudsætninger!L86*L6</f>
        <v>0</v>
      </c>
      <c r="BL6" s="3">
        <f ca="1">Forudsætninger!M86*M6</f>
        <v>0</v>
      </c>
      <c r="BM6" s="3">
        <f ca="1">Forudsætninger!N86*N6</f>
        <v>0</v>
      </c>
      <c r="BN6" s="3">
        <f ca="1">Forudsætninger!O86*O6</f>
        <v>0</v>
      </c>
      <c r="BO6" s="3">
        <f ca="1">Forudsætninger!P86*P6</f>
        <v>0</v>
      </c>
      <c r="BP6" s="3">
        <f ca="1">Forudsætninger!Q86*Q6</f>
        <v>0</v>
      </c>
      <c r="BQ6" s="3">
        <f ca="1">Forudsætninger!R86*R6</f>
        <v>0</v>
      </c>
      <c r="BR6" s="3">
        <f ca="1">Forudsætninger!S86*S6</f>
        <v>0</v>
      </c>
      <c r="BS6" s="3">
        <f ca="1">Forudsætninger!T86*T6</f>
        <v>0</v>
      </c>
      <c r="BT6" s="3">
        <f ca="1">Forudsætninger!U86*U6</f>
        <v>0</v>
      </c>
      <c r="BU6" s="3">
        <f ca="1">Forudsætninger!V86*V6</f>
        <v>0</v>
      </c>
      <c r="BV6" s="3">
        <f ca="1">Forudsætninger!W86*W6</f>
        <v>0</v>
      </c>
      <c r="BW6" s="3">
        <f ca="1">Forudsætninger!X86*X6</f>
        <v>0</v>
      </c>
      <c r="BX6" s="3">
        <f ca="1">Forudsætninger!Y86*Y6</f>
        <v>0</v>
      </c>
      <c r="BY6" s="3">
        <f ca="1">Forudsætninger!Z86*Z6</f>
        <v>0</v>
      </c>
      <c r="BZ6" s="3">
        <f ca="1">Forudsætninger!AA86*AA6</f>
        <v>0</v>
      </c>
      <c r="CA6" s="3">
        <f ca="1">Forudsætninger!AB86*AB6</f>
        <v>0</v>
      </c>
      <c r="CB6" s="3">
        <f ca="1">Forudsætninger!AC86*AC6</f>
        <v>0</v>
      </c>
      <c r="CC6" s="3">
        <f ca="1">Forudsætninger!AD86*AD6</f>
        <v>0</v>
      </c>
      <c r="CD6" s="3">
        <f ca="1">Forudsætninger!AE86*AE6</f>
        <v>0</v>
      </c>
      <c r="CE6" s="3">
        <f ca="1">Forudsætninger!AF86*AF6</f>
        <v>0</v>
      </c>
      <c r="CF6" s="3">
        <f ca="1">Forudsætninger!AG86*AG6</f>
        <v>0</v>
      </c>
      <c r="CG6" s="3">
        <f ca="1">Forudsætninger!AH86*AH6</f>
        <v>0</v>
      </c>
      <c r="CH6" s="3">
        <f ca="1">Forudsætninger!AI86*AI6</f>
        <v>0</v>
      </c>
      <c r="CI6" s="3">
        <f ca="1">Forudsætninger!AJ86*AJ6</f>
        <v>0</v>
      </c>
      <c r="CJ6" s="3">
        <f ca="1">Forudsætninger!AK86*AK6</f>
        <v>0</v>
      </c>
      <c r="CK6" s="3">
        <f ca="1">Forudsætninger!AL86*AL6</f>
        <v>0</v>
      </c>
      <c r="CL6" s="3">
        <f ca="1">Forudsætninger!AM86*AM6</f>
        <v>0</v>
      </c>
      <c r="CM6" s="3">
        <f ca="1">Forudsætninger!AN86*AN6</f>
        <v>0</v>
      </c>
      <c r="CN6" s="3">
        <f ca="1">Forudsætninger!AO86*AO6</f>
        <v>0</v>
      </c>
      <c r="CO6" s="3">
        <f ca="1">Forudsætninger!AP86*AP6</f>
        <v>0</v>
      </c>
      <c r="CP6" s="3">
        <f ca="1">Forudsætninger!AQ86*AQ6</f>
        <v>0</v>
      </c>
      <c r="CQ6" s="3">
        <f ca="1">Forudsætninger!AR86*AR6</f>
        <v>0</v>
      </c>
      <c r="CR6" s="3">
        <f ca="1">Forudsætninger!AS86*AS6</f>
        <v>0</v>
      </c>
      <c r="CS6" s="3">
        <f ca="1">Forudsætninger!AT86*AT6</f>
        <v>0</v>
      </c>
      <c r="CT6" s="3">
        <f ca="1">Forudsætninger!AU86*AU6</f>
        <v>0</v>
      </c>
      <c r="CU6" s="3">
        <f ca="1">Forudsætninger!AV86*AV6</f>
        <v>0</v>
      </c>
      <c r="CV6" s="3">
        <f ca="1">Forudsætninger!AW86*AW6</f>
        <v>0</v>
      </c>
      <c r="CW6" s="3">
        <f ca="1">Forudsætninger!AX86*AX6</f>
        <v>0</v>
      </c>
      <c r="CX6" s="3">
        <f ca="1">Forudsætninger!AY86*AY6</f>
        <v>0</v>
      </c>
      <c r="CY6" s="4">
        <f ca="1">NPV(Forudsætninger!$B$3,CZ6:EW6)*(1+Forudsætninger!$B$3)</f>
        <v>0</v>
      </c>
      <c r="CZ6" s="3">
        <f ca="1">Forudsætninger!E232*B6</f>
        <v>0</v>
      </c>
      <c r="DA6" s="3">
        <f ca="1">Forudsætninger!F232*C6</f>
        <v>0</v>
      </c>
      <c r="DB6" s="3">
        <f ca="1">Forudsætninger!G232*D6</f>
        <v>0</v>
      </c>
      <c r="DC6" s="3">
        <f ca="1">Forudsætninger!H232*E6</f>
        <v>0</v>
      </c>
      <c r="DD6" s="3">
        <f ca="1">Forudsætninger!I232*F6</f>
        <v>0</v>
      </c>
      <c r="DE6" s="3">
        <f ca="1">Forudsætninger!J232*G6</f>
        <v>0</v>
      </c>
      <c r="DF6" s="3">
        <f ca="1">Forudsætninger!K232*H6</f>
        <v>0</v>
      </c>
      <c r="DG6" s="3">
        <f ca="1">Forudsætninger!L232*I6</f>
        <v>0</v>
      </c>
      <c r="DH6" s="3">
        <f ca="1">Forudsætninger!M232*J6</f>
        <v>0</v>
      </c>
      <c r="DI6" s="3">
        <f ca="1">Forudsætninger!N232*K6</f>
        <v>0</v>
      </c>
      <c r="DJ6" s="3">
        <f ca="1">Forudsætninger!O232*L6</f>
        <v>0</v>
      </c>
      <c r="DK6" s="3">
        <f ca="1">Forudsætninger!P232*M6</f>
        <v>0</v>
      </c>
      <c r="DL6" s="3">
        <f ca="1">Forudsætninger!Q232*N6</f>
        <v>0</v>
      </c>
      <c r="DM6" s="3">
        <f ca="1">Forudsætninger!R232*O6</f>
        <v>0</v>
      </c>
      <c r="DN6" s="3">
        <f ca="1">Forudsætninger!S232*P6</f>
        <v>0</v>
      </c>
      <c r="DO6" s="3">
        <f ca="1">Forudsætninger!T232*Q6</f>
        <v>0</v>
      </c>
      <c r="DP6" s="3">
        <f ca="1">Forudsætninger!U232*R6</f>
        <v>0</v>
      </c>
      <c r="DQ6" s="3">
        <f ca="1">Forudsætninger!V232*S6</f>
        <v>0</v>
      </c>
      <c r="DR6" s="3">
        <f ca="1">Forudsætninger!W232*T6</f>
        <v>0</v>
      </c>
      <c r="DS6" s="3">
        <f ca="1">Forudsætninger!X232*U6</f>
        <v>0</v>
      </c>
      <c r="DT6" s="3">
        <f ca="1">Forudsætninger!Y232*V6</f>
        <v>0</v>
      </c>
      <c r="DU6" s="3">
        <f ca="1">Forudsætninger!Z232*W6</f>
        <v>0</v>
      </c>
      <c r="DV6" s="3">
        <f ca="1">Forudsætninger!AA232*X6</f>
        <v>0</v>
      </c>
      <c r="DW6" s="3">
        <f ca="1">Forudsætninger!AB232*Y6</f>
        <v>0</v>
      </c>
      <c r="DX6" s="3">
        <f ca="1">Forudsætninger!AC232*Z6</f>
        <v>0</v>
      </c>
      <c r="DY6" s="3">
        <f ca="1">Forudsætninger!AD232*AA6</f>
        <v>0</v>
      </c>
      <c r="DZ6" s="3">
        <f ca="1">Forudsætninger!AE232*AB6</f>
        <v>0</v>
      </c>
      <c r="EA6" s="3">
        <f ca="1">Forudsætninger!AF232*AC6</f>
        <v>0</v>
      </c>
      <c r="EB6" s="3">
        <f ca="1">Forudsætninger!AG232*AD6</f>
        <v>0</v>
      </c>
      <c r="EC6" s="3">
        <f ca="1">Forudsætninger!AH232*AE6</f>
        <v>0</v>
      </c>
      <c r="ED6" s="3">
        <f ca="1">Forudsætninger!AI232*AF6</f>
        <v>0</v>
      </c>
      <c r="EE6" s="3">
        <f ca="1">Forudsætninger!AJ232*AG6</f>
        <v>0</v>
      </c>
      <c r="EF6" s="3">
        <f ca="1">Forudsætninger!AK232*AH6</f>
        <v>0</v>
      </c>
      <c r="EG6" s="3">
        <f ca="1">Forudsætninger!AL232*AI6</f>
        <v>0</v>
      </c>
      <c r="EH6" s="3">
        <f ca="1">Forudsætninger!AM232*AJ6</f>
        <v>0</v>
      </c>
      <c r="EI6" s="3">
        <f ca="1">Forudsætninger!AN232*AK6</f>
        <v>0</v>
      </c>
      <c r="EJ6" s="3">
        <f ca="1">Forudsætninger!AO232*AL6</f>
        <v>0</v>
      </c>
      <c r="EK6" s="3">
        <f ca="1">Forudsætninger!AP232*AM6</f>
        <v>0</v>
      </c>
      <c r="EL6" s="3">
        <f ca="1">Forudsætninger!AQ232*AN6</f>
        <v>0</v>
      </c>
      <c r="EM6" s="3">
        <f ca="1">Forudsætninger!AR232*AO6</f>
        <v>0</v>
      </c>
      <c r="EN6" s="3">
        <f ca="1">Forudsætninger!AS232*AP6</f>
        <v>0</v>
      </c>
      <c r="EO6" s="3">
        <f ca="1">Forudsætninger!AT232*AQ6</f>
        <v>0</v>
      </c>
      <c r="EP6" s="3">
        <f ca="1">Forudsætninger!AU232*AR6</f>
        <v>0</v>
      </c>
      <c r="EQ6" s="3">
        <f ca="1">Forudsætninger!AV232*AS6</f>
        <v>0</v>
      </c>
      <c r="ER6" s="3">
        <f ca="1">Forudsætninger!AW232*AT6</f>
        <v>0</v>
      </c>
      <c r="ES6" s="3">
        <f ca="1">Forudsætninger!AX232*AU6</f>
        <v>0</v>
      </c>
      <c r="ET6" s="3">
        <f ca="1">Forudsætninger!AY232*AV6</f>
        <v>0</v>
      </c>
      <c r="EU6" s="3">
        <f ca="1">Forudsætninger!AZ232*AW6</f>
        <v>0</v>
      </c>
      <c r="EV6" s="3">
        <f ca="1">Forudsætninger!BA232*AX6</f>
        <v>0</v>
      </c>
      <c r="EW6" s="3">
        <f ca="1">Forudsætninger!BB232*AY6</f>
        <v>0</v>
      </c>
      <c r="EX6" s="3">
        <f ca="1">IF(Input!$B6="I",$AZ6,0)</f>
        <v>0</v>
      </c>
      <c r="EY6" s="3">
        <f ca="1">IF(Input!$B6="II",$AZ6,0)</f>
        <v>0</v>
      </c>
      <c r="EZ6" s="3">
        <f ca="1">IF(Input!$B6="III",$AZ6,0)</f>
        <v>0</v>
      </c>
      <c r="FA6" s="3">
        <f ca="1">IF(Input!$B6="IV",$AZ6,0)</f>
        <v>0</v>
      </c>
      <c r="FB6" s="3">
        <f ca="1">IF(Input!$B6="I",$CY6,0)</f>
        <v>0</v>
      </c>
      <c r="FC6" s="3">
        <f ca="1">IF(Input!$B6="II",$CY6,0)</f>
        <v>0</v>
      </c>
      <c r="FD6" s="3">
        <f ca="1">IF(Input!$B6="III",$CY6,0)</f>
        <v>0</v>
      </c>
      <c r="FE6" s="3">
        <f ca="1">IF(Input!$B6="IV",$CY6,0)</f>
        <v>0</v>
      </c>
      <c r="FF6" s="3">
        <f ca="1">IF(Input!$C6="Økonomisk",$AZ6,0)</f>
        <v>0</v>
      </c>
      <c r="FG6" s="3">
        <f ca="1">IF(Input!$C6="Miljø",$AZ6,0)</f>
        <v>0</v>
      </c>
    </row>
    <row r="7" spans="1:163">
      <c r="A7" s="2" t="str">
        <f ca="1">IF(Input!A7="","",Input!A7)</f>
        <v>Naturgas</v>
      </c>
      <c r="B7" s="3">
        <f ca="1">IF('Differentierede effekter'!D7="",Input!J7+Input!G7+IF(Forudsætninger!$B$4=1,Input!K7,0),'Differentierede effekter'!D7)</f>
        <v>0</v>
      </c>
      <c r="C7" s="3">
        <f ca="1">IF(C$2-$B$2&lt;Forudsætninger!$B$4,IF('Differentierede effekter'!H7="",IF(Forudsætninger!$B$4&gt;C$2-$B$2,Input!$G7,0)+IF(Forudsætninger!$B$4=C$2-$B$2+1,Input!$K7,0),'Differentierede effekter'!H7),0)</f>
        <v>0</v>
      </c>
      <c r="D7" s="3">
        <f ca="1">IF(D$2-$B$2&lt;Forudsætninger!$B$4,IF('Differentierede effekter'!L7="",IF(Forudsætninger!$B$4&gt;D$2-$B$2,Input!$G7,0)+IF(Forudsætninger!$B$4=D$2-$B$2+1,Input!$K7,0),'Differentierede effekter'!L7),0)</f>
        <v>0</v>
      </c>
      <c r="E7" s="3">
        <f ca="1">IF(E$2-$B$2&lt;Forudsætninger!$B$4,IF('Differentierede effekter'!P7="",IF(Forudsætninger!$B$4&gt;E$2-$B$2,Input!$G7,0)+IF(Forudsætninger!$B$4=E$2-$B$2+1,Input!$K7,0),'Differentierede effekter'!P7),0)</f>
        <v>0</v>
      </c>
      <c r="F7" s="3">
        <f ca="1">IF(F$2-$B$2&lt;Forudsætninger!$B$4,IF('Differentierede effekter'!T7="",IF(Forudsætninger!$B$4&gt;F$2-$B$2,Input!$G7,0)+IF(Forudsætninger!$B$4=F$2-$B$2+1,Input!$K7,0),'Differentierede effekter'!T7),0)</f>
        <v>0</v>
      </c>
      <c r="G7" s="3">
        <f ca="1">IF(G$2-$B$2&lt;Forudsætninger!$B$4,IF('Differentierede effekter'!X7="",IF(Forudsætninger!$B$4&gt;G$2-$B$2,Input!$G7,0)+IF(Forudsætninger!$B$4=G$2-$B$2+1,Input!$K7,0),'Differentierede effekter'!X7),0)</f>
        <v>0</v>
      </c>
      <c r="H7" s="3">
        <f ca="1">IF(H$2-$B$2&lt;Forudsætninger!$B$4,IF('Differentierede effekter'!AB7="",IF(Forudsætninger!$B$4&gt;H$2-$B$2,Input!$G7,0)+IF(Forudsætninger!$B$4=H$2-$B$2+1,Input!$K7,0),'Differentierede effekter'!AB7),0)</f>
        <v>0</v>
      </c>
      <c r="I7" s="3">
        <f ca="1">IF(I$2-$B$2&lt;Forudsætninger!$B$4,IF('Differentierede effekter'!AF7="",IF(Forudsætninger!$B$4&gt;I$2-$B$2,Input!$G7,0)+IF(Forudsætninger!$B$4=I$2-$B$2+1,Input!$K7,0),'Differentierede effekter'!AF7),0)</f>
        <v>0</v>
      </c>
      <c r="J7" s="3">
        <f ca="1">IF(J$2-$B$2&lt;Forudsætninger!$B$4,IF('Differentierede effekter'!AJ7="",IF(Forudsætninger!$B$4&gt;J$2-$B$2,Input!$G7,0)+IF(Forudsætninger!$B$4=J$2-$B$2+1,Input!$K7,0),'Differentierede effekter'!AJ7),0)</f>
        <v>0</v>
      </c>
      <c r="K7" s="3">
        <f ca="1">IF(K$2-$B$2&lt;Forudsætninger!$B$4,IF('Differentierede effekter'!AN7="",IF(Forudsætninger!$B$4&gt;K$2-$B$2,Input!$G7,0)+IF(Forudsætninger!$B$4=K$2-$B$2+1,Input!$K7,0),'Differentierede effekter'!AN7),0)</f>
        <v>0</v>
      </c>
      <c r="L7" s="3">
        <f ca="1">IF(L$2-$B$2&lt;Forudsætninger!$B$4,IF('Differentierede effekter'!AR7="",IF(Forudsætninger!$B$4&gt;L$2-$B$2,Input!$G7,0)+IF(Forudsætninger!$B$4=L$2-$B$2+1,Input!$K7,0),'Differentierede effekter'!AR7),0)</f>
        <v>0</v>
      </c>
      <c r="M7" s="3">
        <f ca="1">IF(M$2-$B$2&lt;Forudsætninger!$B$4,IF('Differentierede effekter'!AV7="",IF(Forudsætninger!$B$4&gt;M$2-$B$2,Input!$G7,0)+IF(Forudsætninger!$B$4=M$2-$B$2+1,Input!$K7,0),'Differentierede effekter'!AV7),0)</f>
        <v>0</v>
      </c>
      <c r="N7" s="3">
        <f ca="1">IF(N$2-$B$2&lt;Forudsætninger!$B$4,IF('Differentierede effekter'!AZ7="",IF(Forudsætninger!$B$4&gt;N$2-$B$2,Input!$G7,0)+IF(Forudsætninger!$B$4=N$2-$B$2+1,Input!$K7,0),'Differentierede effekter'!AZ7),0)</f>
        <v>0</v>
      </c>
      <c r="O7" s="3">
        <f ca="1">IF(O$2-$B$2&lt;Forudsætninger!$B$4,IF('Differentierede effekter'!BD7="",IF(Forudsætninger!$B$4&gt;O$2-$B$2,Input!$G7,0)+IF(Forudsætninger!$B$4=O$2-$B$2+1,Input!$K7,0),'Differentierede effekter'!BD7),0)</f>
        <v>0</v>
      </c>
      <c r="P7" s="3">
        <f ca="1">IF(P$2-$B$2&lt;Forudsætninger!$B$4,IF('Differentierede effekter'!BH7="",IF(Forudsætninger!$B$4&gt;P$2-$B$2,Input!$G7,0)+IF(Forudsætninger!$B$4=P$2-$B$2+1,Input!$K7,0),'Differentierede effekter'!BH7),0)</f>
        <v>0</v>
      </c>
      <c r="Q7" s="3">
        <f ca="1">IF(Q$2-$B$2&lt;Forudsætninger!$B$4,IF('Differentierede effekter'!BL7="",IF(Forudsætninger!$B$4&gt;Q$2-$B$2,Input!$G7,0)+IF(Forudsætninger!$B$4=Q$2-$B$2+1,Input!$K7,0),'Differentierede effekter'!BL7),0)</f>
        <v>0</v>
      </c>
      <c r="R7" s="3">
        <f ca="1">IF(R$2-$B$2&lt;Forudsætninger!$B$4,IF('Differentierede effekter'!BP7="",IF(Forudsætninger!$B$4&gt;R$2-$B$2,Input!$G7,0)+IF(Forudsætninger!$B$4=R$2-$B$2+1,Input!$K7,0),'Differentierede effekter'!BP7),0)</f>
        <v>0</v>
      </c>
      <c r="S7" s="3">
        <f ca="1">IF(S$2-$B$2&lt;Forudsætninger!$B$4,IF('Differentierede effekter'!BT7="",IF(Forudsætninger!$B$4&gt;S$2-$B$2,Input!$G7,0)+IF(Forudsætninger!$B$4=S$2-$B$2+1,Input!$K7,0),'Differentierede effekter'!BT7),0)</f>
        <v>0</v>
      </c>
      <c r="T7" s="3">
        <f ca="1">IF(T$2-$B$2&lt;Forudsætninger!$B$4,IF('Differentierede effekter'!BX7="",IF(Forudsætninger!$B$4&gt;T$2-$B$2,Input!$G7,0)+IF(Forudsætninger!$B$4=T$2-$B$2+1,Input!$K7,0),'Differentierede effekter'!BX7),0)</f>
        <v>0</v>
      </c>
      <c r="U7" s="3">
        <f ca="1">IF(U$2-$B$2&lt;Forudsætninger!$B$4,IF('Differentierede effekter'!CB7="",IF(Forudsætninger!$B$4&gt;U$2-$B$2,Input!$G7,0)+IF(Forudsætninger!$B$4=U$2-$B$2+1,Input!$K7,0),'Differentierede effekter'!CB7),0)</f>
        <v>0</v>
      </c>
      <c r="V7" s="3">
        <f ca="1">IF(V$2-$B$2&lt;Forudsætninger!$B$4,IF('Differentierede effekter'!CF7="",IF(Forudsætninger!$B$4&gt;V$2-$B$2,Input!$G7,0)+IF(Forudsætninger!$B$4=V$2-$B$2+1,Input!$K7,0),'Differentierede effekter'!CF7),0)</f>
        <v>0</v>
      </c>
      <c r="W7" s="3">
        <f ca="1">IF(W$2-$B$2&lt;Forudsætninger!$B$4,IF('Differentierede effekter'!CJ7="",IF(Forudsætninger!$B$4&gt;W$2-$B$2,Input!$G7,0)+IF(Forudsætninger!$B$4=W$2-$B$2+1,Input!$K7,0),'Differentierede effekter'!CJ7),0)</f>
        <v>0</v>
      </c>
      <c r="X7" s="3">
        <f ca="1">IF(X$2-$B$2&lt;Forudsætninger!$B$4,IF('Differentierede effekter'!CN7="",IF(Forudsætninger!$B$4&gt;X$2-$B$2,Input!$G7,0)+IF(Forudsætninger!$B$4=X$2-$B$2+1,Input!$K7,0),'Differentierede effekter'!CN7),0)</f>
        <v>0</v>
      </c>
      <c r="Y7" s="3">
        <f ca="1">IF(Y$2-$B$2&lt;Forudsætninger!$B$4,IF('Differentierede effekter'!CR7="",IF(Forudsætninger!$B$4&gt;Y$2-$B$2,Input!$G7,0)+IF(Forudsætninger!$B$4=Y$2-$B$2+1,Input!$K7,0),'Differentierede effekter'!CR7),0)</f>
        <v>0</v>
      </c>
      <c r="Z7" s="3">
        <f ca="1">IF(Z$2-$B$2&lt;Forudsætninger!$B$4,IF('Differentierede effekter'!CV7="",IF(Forudsætninger!$B$4&gt;Z$2-$B$2,Input!$G7,0)+IF(Forudsætninger!$B$4=Z$2-$B$2+1,Input!$K7,0),'Differentierede effekter'!CV7),0)</f>
        <v>0</v>
      </c>
      <c r="AA7" s="3">
        <f ca="1">IF(AA$2-$B$2&lt;Forudsætninger!$B$4,IF('Differentierede effekter'!CZ7="",IF(Forudsætninger!$B$4&gt;AA$2-$B$2,Input!$G7,0)+IF(Forudsætninger!$B$4=AA$2-$B$2+1,Input!$K7,0),'Differentierede effekter'!CZ7),0)</f>
        <v>0</v>
      </c>
      <c r="AB7" s="3">
        <f ca="1">IF(AB$2-$B$2&lt;Forudsætninger!$B$4,IF('Differentierede effekter'!DD7="",IF(Forudsætninger!$B$4&gt;AB$2-$B$2,Input!$G7,0)+IF(Forudsætninger!$B$4=AB$2-$B$2+1,Input!$K7,0),'Differentierede effekter'!DD7),0)</f>
        <v>0</v>
      </c>
      <c r="AC7" s="3">
        <f ca="1">IF(AC$2-$B$2&lt;Forudsætninger!$B$4,IF('Differentierede effekter'!DH7="",IF(Forudsætninger!$B$4&gt;AC$2-$B$2,Input!$G7,0)+IF(Forudsætninger!$B$4=AC$2-$B$2+1,Input!$K7,0),'Differentierede effekter'!DH7),0)</f>
        <v>0</v>
      </c>
      <c r="AD7" s="3">
        <f ca="1">IF(AD$2-$B$2&lt;Forudsætninger!$B$4,IF('Differentierede effekter'!DL7="",IF(Forudsætninger!$B$4&gt;AD$2-$B$2,Input!$G7,0)+IF(Forudsætninger!$B$4=AD$2-$B$2+1,Input!$K7,0),'Differentierede effekter'!DL7),0)</f>
        <v>0</v>
      </c>
      <c r="AE7" s="3">
        <f ca="1">IF(AE$2-$B$2&lt;Forudsætninger!$B$4,IF('Differentierede effekter'!DP7="",IF(Forudsætninger!$B$4&gt;AE$2-$B$2,Input!$G7,0)+IF(Forudsætninger!$B$4=AE$2-$B$2+1,Input!$K7,0),'Differentierede effekter'!DP7),0)</f>
        <v>0</v>
      </c>
      <c r="AF7" s="3">
        <f ca="1">IF(AF$2-$B$2&lt;Forudsætninger!$B$4,IF('Differentierede effekter'!DQ7="",IF(Forudsætninger!$B$4&gt;AF$2-$B$2,Input!$G7,0)+IF(Forudsætninger!$B$4=AF$2-$B$2+1,Input!$K7,0),'Differentierede effekter'!DQ7),0)</f>
        <v>0</v>
      </c>
      <c r="AG7" s="3">
        <f ca="1">IF(AG$2-$B$2&lt;Forudsætninger!$B$4,IF('Differentierede effekter'!DU7="",IF(Forudsætninger!$B$4&gt;AG$2-$B$2,Input!$G7,0)+IF(Forudsætninger!$B$4=AG$2-$B$2+1,Input!$K7,0),'Differentierede effekter'!DU7),0)</f>
        <v>0</v>
      </c>
      <c r="AH7" s="3">
        <f ca="1">IF(AH$2-$B$2&lt;Forudsætninger!$B$4,IF('Differentierede effekter'!DY7="",IF(Forudsætninger!$B$4&gt;AH$2-$B$2,Input!$G7,0)+IF(Forudsætninger!$B$4=AH$2-$B$2+1,Input!$K7,0),'Differentierede effekter'!DY7),0)</f>
        <v>0</v>
      </c>
      <c r="AI7" s="3">
        <f ca="1">IF(AI$2-$B$2&lt;Forudsætninger!$B$4,IF('Differentierede effekter'!EC7="",IF(Forudsætninger!$B$4&gt;AI$2-$B$2,Input!$G7,0)+IF(Forudsætninger!$B$4=AI$2-$B$2+1,Input!$K7,0),'Differentierede effekter'!EC7),0)</f>
        <v>0</v>
      </c>
      <c r="AJ7" s="3">
        <f ca="1">IF(AJ$2-$B$2&lt;Forudsætninger!$B$4,IF('Differentierede effekter'!EG7="",IF(Forudsætninger!$B$4&gt;AJ$2-$B$2,Input!$G7,0)+IF(Forudsætninger!$B$4=AJ$2-$B$2+1,Input!$K7,0),'Differentierede effekter'!EG7),0)</f>
        <v>0</v>
      </c>
      <c r="AK7" s="3">
        <f ca="1">IF(AK$2-$B$2&lt;Forudsætninger!$B$4,IF('Differentierede effekter'!EK7="",IF(Forudsætninger!$B$4&gt;AK$2-$B$2,Input!$G7,0)+IF(Forudsætninger!$B$4=AK$2-$B$2+1,Input!$K7,0),'Differentierede effekter'!EK7),0)</f>
        <v>0</v>
      </c>
      <c r="AL7" s="3">
        <f ca="1">IF(AL$2-$B$2&lt;Forudsætninger!$B$4,IF('Differentierede effekter'!EO7="",IF(Forudsætninger!$B$4&gt;AL$2-$B$2,Input!$G7,0)+IF(Forudsætninger!$B$4=AL$2-$B$2+1,Input!$K7,0),'Differentierede effekter'!EO7),0)</f>
        <v>0</v>
      </c>
      <c r="AM7" s="3">
        <f ca="1">IF(AM$2-$B$2&lt;Forudsætninger!$B$4,IF('Differentierede effekter'!EP7="",IF(Forudsætninger!$B$4&gt;AM$2-$B$2,Input!$G7,0)+IF(Forudsætninger!$B$4=AM$2-$B$2+1,Input!$K7,0),'Differentierede effekter'!EP7),0)</f>
        <v>0</v>
      </c>
      <c r="AN7" s="3">
        <f ca="1">IF(AN$2-$B$2&lt;Forudsætninger!$B$4,IF('Differentierede effekter'!ET7="",IF(Forudsætninger!$B$4&gt;AN$2-$B$2,Input!$G7,0)+IF(Forudsætninger!$B$4=AN$2-$B$2+1,Input!$K7,0),'Differentierede effekter'!ET7),0)</f>
        <v>0</v>
      </c>
      <c r="AO7" s="3">
        <f ca="1">IF(AO$2-$B$2&lt;Forudsætninger!$B$4,IF('Differentierede effekter'!EX7="",IF(Forudsætninger!$B$4&gt;AO$2-$B$2,Input!$G7,0)+IF(Forudsætninger!$B$4=AO$2-$B$2+1,Input!$K7,0),'Differentierede effekter'!EX7),0)</f>
        <v>0</v>
      </c>
      <c r="AP7" s="3">
        <f ca="1">IF(AP$2-$B$2&lt;Forudsætninger!$B$4,IF('Differentierede effekter'!FB7="",IF(Forudsætninger!$B$4&gt;AP$2-$B$2,Input!$G7,0)+IF(Forudsætninger!$B$4=AP$2-$B$2+1,Input!$K7,0),'Differentierede effekter'!FB7),0)</f>
        <v>0</v>
      </c>
      <c r="AQ7" s="3">
        <f ca="1">IF(AQ$2-$B$2&lt;Forudsætninger!$B$4,IF('Differentierede effekter'!FF7="",IF(Forudsætninger!$B$4&gt;AQ$2-$B$2,Input!$G7,0)+IF(Forudsætninger!$B$4=AQ$2-$B$2+1,Input!$K7,0),'Differentierede effekter'!FF7),0)</f>
        <v>0</v>
      </c>
      <c r="AR7" s="3">
        <f ca="1">IF(AR$2-$B$2&lt;Forudsætninger!$B$4,IF('Differentierede effekter'!FJ7="",IF(Forudsætninger!$B$4&gt;AR$2-$B$2,Input!$G7,0)+IF(Forudsætninger!$B$4=AR$2-$B$2+1,Input!$K7,0),'Differentierede effekter'!FJ7),0)</f>
        <v>0</v>
      </c>
      <c r="AS7" s="3">
        <f ca="1">IF(AS$2-$B$2&lt;Forudsætninger!$B$4,IF('Differentierede effekter'!FN7="",IF(Forudsætninger!$B$4&gt;AS$2-$B$2,Input!$G7,0)+IF(Forudsætninger!$B$4=AS$2-$B$2+1,Input!$K7,0),'Differentierede effekter'!FN7),0)</f>
        <v>0</v>
      </c>
      <c r="AT7" s="3">
        <f ca="1">IF(AT$2-$B$2&lt;Forudsætninger!$B$4,IF('Differentierede effekter'!FR7="",IF(Forudsætninger!$B$4&gt;AT$2-$B$2,Input!$G7,0)+IF(Forudsætninger!$B$4=AT$2-$B$2+1,Input!$K7,0),'Differentierede effekter'!FR7),0)</f>
        <v>0</v>
      </c>
      <c r="AU7" s="3">
        <f ca="1">IF(AU$2-$B$2&lt;Forudsætninger!$B$4,IF('Differentierede effekter'!FV7="",IF(Forudsætninger!$B$4&gt;AU$2-$B$2,Input!$G7,0)+IF(Forudsætninger!$B$4=AU$2-$B$2+1,Input!$K7,0),'Differentierede effekter'!FV7),0)</f>
        <v>0</v>
      </c>
      <c r="AV7" s="3">
        <f ca="1">IF(AV$2-$B$2&lt;Forudsætninger!$B$4,IF('Differentierede effekter'!FZ7="",IF(Forudsætninger!$B$4&gt;AV$2-$B$2,Input!$G7,0)+IF(Forudsætninger!$B$4=AV$2-$B$2+1,Input!$K7,0),'Differentierede effekter'!FZ7),0)</f>
        <v>0</v>
      </c>
      <c r="AW7" s="3">
        <f ca="1">IF(AW$2-$B$2&lt;Forudsætninger!$B$4,IF('Differentierede effekter'!GD7="",IF(Forudsætninger!$B$4&gt;AW$2-$B$2,Input!$G7,0)+IF(Forudsætninger!$B$4=AW$2-$B$2+1,Input!$K7,0),'Differentierede effekter'!GD7),0)</f>
        <v>0</v>
      </c>
      <c r="AX7" s="3">
        <f ca="1">IF(AX$2-$B$2&lt;Forudsætninger!$B$4,IF('Differentierede effekter'!GH7="",IF(Forudsætninger!$B$4&gt;AX$2-$B$2,Input!$G7,0)+IF(Forudsætninger!$B$4=AX$2-$B$2+1,Input!$K7,0),'Differentierede effekter'!GH7),0)</f>
        <v>0</v>
      </c>
      <c r="AY7" s="3">
        <f ca="1">IF(AY$2-$B$2&lt;Forudsætninger!$B$4,IF('Differentierede effekter'!GL7="",IF(Forudsætninger!$B$4&gt;AY$2-$B$2,Input!$G7,0)+IF(Forudsætninger!$B$4=AY$2-$B$2+1,Input!$K7,0),'Differentierede effekter'!GL7),0)</f>
        <v>0</v>
      </c>
      <c r="AZ7" s="4">
        <f ca="1">NPV(Forudsætninger!$B$2,BA7:CX7)*(1+Forudsætninger!$B$2)</f>
        <v>0</v>
      </c>
      <c r="BA7" s="3">
        <f ca="1">Forudsætninger!B87*B7</f>
        <v>0</v>
      </c>
      <c r="BB7" s="3">
        <f ca="1">Forudsætninger!C87*C7</f>
        <v>0</v>
      </c>
      <c r="BC7" s="3">
        <f ca="1">Forudsætninger!D87*D7</f>
        <v>0</v>
      </c>
      <c r="BD7" s="3">
        <f ca="1">Forudsætninger!E87*E7</f>
        <v>0</v>
      </c>
      <c r="BE7" s="3">
        <f ca="1">Forudsætninger!F87*F7</f>
        <v>0</v>
      </c>
      <c r="BF7" s="3">
        <f ca="1">Forudsætninger!G87*G7</f>
        <v>0</v>
      </c>
      <c r="BG7" s="3">
        <f ca="1">Forudsætninger!H87*H7</f>
        <v>0</v>
      </c>
      <c r="BH7" s="3">
        <f ca="1">Forudsætninger!I87*I7</f>
        <v>0</v>
      </c>
      <c r="BI7" s="3">
        <f ca="1">Forudsætninger!J87*J7</f>
        <v>0</v>
      </c>
      <c r="BJ7" s="3">
        <f ca="1">Forudsætninger!K87*K7</f>
        <v>0</v>
      </c>
      <c r="BK7" s="3">
        <f ca="1">Forudsætninger!L87*L7</f>
        <v>0</v>
      </c>
      <c r="BL7" s="3">
        <f ca="1">Forudsætninger!M87*M7</f>
        <v>0</v>
      </c>
      <c r="BM7" s="3">
        <f ca="1">Forudsætninger!N87*N7</f>
        <v>0</v>
      </c>
      <c r="BN7" s="3">
        <f ca="1">Forudsætninger!O87*O7</f>
        <v>0</v>
      </c>
      <c r="BO7" s="3">
        <f ca="1">Forudsætninger!P87*P7</f>
        <v>0</v>
      </c>
      <c r="BP7" s="3">
        <f ca="1">Forudsætninger!Q87*Q7</f>
        <v>0</v>
      </c>
      <c r="BQ7" s="3">
        <f ca="1">Forudsætninger!R87*R7</f>
        <v>0</v>
      </c>
      <c r="BR7" s="3">
        <f ca="1">Forudsætninger!S87*S7</f>
        <v>0</v>
      </c>
      <c r="BS7" s="3">
        <f ca="1">Forudsætninger!T87*T7</f>
        <v>0</v>
      </c>
      <c r="BT7" s="3">
        <f ca="1">Forudsætninger!U87*U7</f>
        <v>0</v>
      </c>
      <c r="BU7" s="3">
        <f ca="1">Forudsætninger!V87*V7</f>
        <v>0</v>
      </c>
      <c r="BV7" s="3">
        <f ca="1">Forudsætninger!W87*W7</f>
        <v>0</v>
      </c>
      <c r="BW7" s="3">
        <f ca="1">Forudsætninger!X87*X7</f>
        <v>0</v>
      </c>
      <c r="BX7" s="3">
        <f ca="1">Forudsætninger!Y87*Y7</f>
        <v>0</v>
      </c>
      <c r="BY7" s="3">
        <f ca="1">Forudsætninger!Z87*Z7</f>
        <v>0</v>
      </c>
      <c r="BZ7" s="3">
        <f ca="1">Forudsætninger!AA87*AA7</f>
        <v>0</v>
      </c>
      <c r="CA7" s="3">
        <f ca="1">Forudsætninger!AB87*AB7</f>
        <v>0</v>
      </c>
      <c r="CB7" s="3">
        <f ca="1">Forudsætninger!AC87*AC7</f>
        <v>0</v>
      </c>
      <c r="CC7" s="3">
        <f ca="1">Forudsætninger!AD87*AD7</f>
        <v>0</v>
      </c>
      <c r="CD7" s="3">
        <f ca="1">Forudsætninger!AE87*AE7</f>
        <v>0</v>
      </c>
      <c r="CE7" s="3">
        <f ca="1">Forudsætninger!AF87*AF7</f>
        <v>0</v>
      </c>
      <c r="CF7" s="3">
        <f ca="1">Forudsætninger!AG87*AG7</f>
        <v>0</v>
      </c>
      <c r="CG7" s="3">
        <f ca="1">Forudsætninger!AH87*AH7</f>
        <v>0</v>
      </c>
      <c r="CH7" s="3">
        <f ca="1">Forudsætninger!AI87*AI7</f>
        <v>0</v>
      </c>
      <c r="CI7" s="3">
        <f ca="1">Forudsætninger!AJ87*AJ7</f>
        <v>0</v>
      </c>
      <c r="CJ7" s="3">
        <f ca="1">Forudsætninger!AK87*AK7</f>
        <v>0</v>
      </c>
      <c r="CK7" s="3">
        <f ca="1">Forudsætninger!AL87*AL7</f>
        <v>0</v>
      </c>
      <c r="CL7" s="3">
        <f ca="1">Forudsætninger!AM87*AM7</f>
        <v>0</v>
      </c>
      <c r="CM7" s="3">
        <f ca="1">Forudsætninger!AN87*AN7</f>
        <v>0</v>
      </c>
      <c r="CN7" s="3">
        <f ca="1">Forudsætninger!AO87*AO7</f>
        <v>0</v>
      </c>
      <c r="CO7" s="3">
        <f ca="1">Forudsætninger!AP87*AP7</f>
        <v>0</v>
      </c>
      <c r="CP7" s="3">
        <f ca="1">Forudsætninger!AQ87*AQ7</f>
        <v>0</v>
      </c>
      <c r="CQ7" s="3">
        <f ca="1">Forudsætninger!AR87*AR7</f>
        <v>0</v>
      </c>
      <c r="CR7" s="3">
        <f ca="1">Forudsætninger!AS87*AS7</f>
        <v>0</v>
      </c>
      <c r="CS7" s="3">
        <f ca="1">Forudsætninger!AT87*AT7</f>
        <v>0</v>
      </c>
      <c r="CT7" s="3">
        <f ca="1">Forudsætninger!AU87*AU7</f>
        <v>0</v>
      </c>
      <c r="CU7" s="3">
        <f ca="1">Forudsætninger!AV87*AV7</f>
        <v>0</v>
      </c>
      <c r="CV7" s="3">
        <f ca="1">Forudsætninger!AW87*AW7</f>
        <v>0</v>
      </c>
      <c r="CW7" s="3">
        <f ca="1">Forudsætninger!AX87*AX7</f>
        <v>0</v>
      </c>
      <c r="CX7" s="3">
        <f ca="1">Forudsætninger!AY87*AY7</f>
        <v>0</v>
      </c>
      <c r="CY7" s="4">
        <f ca="1">NPV(Forudsætninger!$B$3,CZ7:EW7)*(1+Forudsætninger!$B$3)</f>
        <v>0</v>
      </c>
      <c r="CZ7" s="3">
        <f ca="1">Forudsætninger!E233*B7</f>
        <v>0</v>
      </c>
      <c r="DA7" s="3">
        <f ca="1">Forudsætninger!F233*C7</f>
        <v>0</v>
      </c>
      <c r="DB7" s="3">
        <f ca="1">Forudsætninger!G233*D7</f>
        <v>0</v>
      </c>
      <c r="DC7" s="3">
        <f ca="1">Forudsætninger!H233*E7</f>
        <v>0</v>
      </c>
      <c r="DD7" s="3">
        <f ca="1">Forudsætninger!I233*F7</f>
        <v>0</v>
      </c>
      <c r="DE7" s="3">
        <f ca="1">Forudsætninger!J233*G7</f>
        <v>0</v>
      </c>
      <c r="DF7" s="3">
        <f ca="1">Forudsætninger!K233*H7</f>
        <v>0</v>
      </c>
      <c r="DG7" s="3">
        <f ca="1">Forudsætninger!L233*I7</f>
        <v>0</v>
      </c>
      <c r="DH7" s="3">
        <f ca="1">Forudsætninger!M233*J7</f>
        <v>0</v>
      </c>
      <c r="DI7" s="3">
        <f ca="1">Forudsætninger!N233*K7</f>
        <v>0</v>
      </c>
      <c r="DJ7" s="3">
        <f ca="1">Forudsætninger!O233*L7</f>
        <v>0</v>
      </c>
      <c r="DK7" s="3">
        <f ca="1">Forudsætninger!P233*M7</f>
        <v>0</v>
      </c>
      <c r="DL7" s="3">
        <f ca="1">Forudsætninger!Q233*N7</f>
        <v>0</v>
      </c>
      <c r="DM7" s="3">
        <f ca="1">Forudsætninger!R233*O7</f>
        <v>0</v>
      </c>
      <c r="DN7" s="3">
        <f ca="1">Forudsætninger!S233*P7</f>
        <v>0</v>
      </c>
      <c r="DO7" s="3">
        <f ca="1">Forudsætninger!T233*Q7</f>
        <v>0</v>
      </c>
      <c r="DP7" s="3">
        <f ca="1">Forudsætninger!U233*R7</f>
        <v>0</v>
      </c>
      <c r="DQ7" s="3">
        <f ca="1">Forudsætninger!V233*S7</f>
        <v>0</v>
      </c>
      <c r="DR7" s="3">
        <f ca="1">Forudsætninger!W233*T7</f>
        <v>0</v>
      </c>
      <c r="DS7" s="3">
        <f ca="1">Forudsætninger!X233*U7</f>
        <v>0</v>
      </c>
      <c r="DT7" s="3">
        <f ca="1">Forudsætninger!Y233*V7</f>
        <v>0</v>
      </c>
      <c r="DU7" s="3">
        <f ca="1">Forudsætninger!Z233*W7</f>
        <v>0</v>
      </c>
      <c r="DV7" s="3">
        <f ca="1">Forudsætninger!AA233*X7</f>
        <v>0</v>
      </c>
      <c r="DW7" s="3">
        <f ca="1">Forudsætninger!AB233*Y7</f>
        <v>0</v>
      </c>
      <c r="DX7" s="3">
        <f ca="1">Forudsætninger!AC233*Z7</f>
        <v>0</v>
      </c>
      <c r="DY7" s="3">
        <f ca="1">Forudsætninger!AD233*AA7</f>
        <v>0</v>
      </c>
      <c r="DZ7" s="3">
        <f ca="1">Forudsætninger!AE233*AB7</f>
        <v>0</v>
      </c>
      <c r="EA7" s="3">
        <f ca="1">Forudsætninger!AF233*AC7</f>
        <v>0</v>
      </c>
      <c r="EB7" s="3">
        <f ca="1">Forudsætninger!AG233*AD7</f>
        <v>0</v>
      </c>
      <c r="EC7" s="3">
        <f ca="1">Forudsætninger!AH233*AE7</f>
        <v>0</v>
      </c>
      <c r="ED7" s="3">
        <f ca="1">Forudsætninger!AI233*AF7</f>
        <v>0</v>
      </c>
      <c r="EE7" s="3">
        <f ca="1">Forudsætninger!AJ233*AG7</f>
        <v>0</v>
      </c>
      <c r="EF7" s="3">
        <f ca="1">Forudsætninger!AK233*AH7</f>
        <v>0</v>
      </c>
      <c r="EG7" s="3">
        <f ca="1">Forudsætninger!AL233*AI7</f>
        <v>0</v>
      </c>
      <c r="EH7" s="3">
        <f ca="1">Forudsætninger!AM233*AJ7</f>
        <v>0</v>
      </c>
      <c r="EI7" s="3">
        <f ca="1">Forudsætninger!AN233*AK7</f>
        <v>0</v>
      </c>
      <c r="EJ7" s="3">
        <f ca="1">Forudsætninger!AO233*AL7</f>
        <v>0</v>
      </c>
      <c r="EK7" s="3">
        <f ca="1">Forudsætninger!AP233*AM7</f>
        <v>0</v>
      </c>
      <c r="EL7" s="3">
        <f ca="1">Forudsætninger!AQ233*AN7</f>
        <v>0</v>
      </c>
      <c r="EM7" s="3">
        <f ca="1">Forudsætninger!AR233*AO7</f>
        <v>0</v>
      </c>
      <c r="EN7" s="3">
        <f ca="1">Forudsætninger!AS233*AP7</f>
        <v>0</v>
      </c>
      <c r="EO7" s="3">
        <f ca="1">Forudsætninger!AT233*AQ7</f>
        <v>0</v>
      </c>
      <c r="EP7" s="3">
        <f ca="1">Forudsætninger!AU233*AR7</f>
        <v>0</v>
      </c>
      <c r="EQ7" s="3">
        <f ca="1">Forudsætninger!AV233*AS7</f>
        <v>0</v>
      </c>
      <c r="ER7" s="3">
        <f ca="1">Forudsætninger!AW233*AT7</f>
        <v>0</v>
      </c>
      <c r="ES7" s="3">
        <f ca="1">Forudsætninger!AX233*AU7</f>
        <v>0</v>
      </c>
      <c r="ET7" s="3">
        <f ca="1">Forudsætninger!AY233*AV7</f>
        <v>0</v>
      </c>
      <c r="EU7" s="3">
        <f ca="1">Forudsætninger!AZ233*AW7</f>
        <v>0</v>
      </c>
      <c r="EV7" s="3">
        <f ca="1">Forudsætninger!BA233*AX7</f>
        <v>0</v>
      </c>
      <c r="EW7" s="3">
        <f ca="1">Forudsætninger!BB233*AY7</f>
        <v>0</v>
      </c>
      <c r="EX7" s="3">
        <f ca="1">IF(Input!$B7="I",$AZ7,0)</f>
        <v>0</v>
      </c>
      <c r="EY7" s="3">
        <f ca="1">IF(Input!$B7="II",$AZ7,0)</f>
        <v>0</v>
      </c>
      <c r="EZ7" s="3">
        <f ca="1">IF(Input!$B7="III",$AZ7,0)</f>
        <v>0</v>
      </c>
      <c r="FA7" s="3">
        <f ca="1">IF(Input!$B7="IV",$AZ7,0)</f>
        <v>0</v>
      </c>
      <c r="FB7" s="3">
        <f ca="1">IF(Input!$B7="I",$CY7,0)</f>
        <v>0</v>
      </c>
      <c r="FC7" s="3">
        <f ca="1">IF(Input!$B7="II",$CY7,0)</f>
        <v>0</v>
      </c>
      <c r="FD7" s="3">
        <f ca="1">IF(Input!$B7="III",$CY7,0)</f>
        <v>0</v>
      </c>
      <c r="FE7" s="3">
        <f ca="1">IF(Input!$B7="IV",$CY7,0)</f>
        <v>0</v>
      </c>
      <c r="FF7" s="3">
        <f ca="1">IF(Input!$C7="Økonomisk",$AZ7,0)</f>
        <v>0</v>
      </c>
      <c r="FG7" s="3">
        <f ca="1">IF(Input!$C7="Miljø",$AZ7,0)</f>
        <v>0</v>
      </c>
    </row>
    <row r="8" spans="1:163">
      <c r="A8" s="2" t="str">
        <f ca="1">IF(Input!A8="","",Input!A8)</f>
        <v>Vaskemidler</v>
      </c>
      <c r="B8" s="3">
        <f ca="1">IF('Differentierede effekter'!D8="",Input!J8+Input!G8+IF(Forudsætninger!$B$4=1,Input!K8,0),'Differentierede effekter'!D8)</f>
        <v>0</v>
      </c>
      <c r="C8" s="3">
        <f ca="1">IF(C$2-$B$2&lt;Forudsætninger!$B$4,IF('Differentierede effekter'!H8="",IF(Forudsætninger!$B$4&gt;C$2-$B$2,Input!$G8,0)+IF(Forudsætninger!$B$4=C$2-$B$2+1,Input!$K8,0),'Differentierede effekter'!H8),0)</f>
        <v>0</v>
      </c>
      <c r="D8" s="3">
        <f ca="1">IF(D$2-$B$2&lt;Forudsætninger!$B$4,IF('Differentierede effekter'!L8="",IF(Forudsætninger!$B$4&gt;D$2-$B$2,Input!$G8,0)+IF(Forudsætninger!$B$4=D$2-$B$2+1,Input!$K8,0),'Differentierede effekter'!L8),0)</f>
        <v>0</v>
      </c>
      <c r="E8" s="3">
        <f ca="1">IF(E$2-$B$2&lt;Forudsætninger!$B$4,IF('Differentierede effekter'!P8="",IF(Forudsætninger!$B$4&gt;E$2-$B$2,Input!$G8,0)+IF(Forudsætninger!$B$4=E$2-$B$2+1,Input!$K8,0),'Differentierede effekter'!P8),0)</f>
        <v>0</v>
      </c>
      <c r="F8" s="3">
        <f ca="1">IF(F$2-$B$2&lt;Forudsætninger!$B$4,IF('Differentierede effekter'!T8="",IF(Forudsætninger!$B$4&gt;F$2-$B$2,Input!$G8,0)+IF(Forudsætninger!$B$4=F$2-$B$2+1,Input!$K8,0),'Differentierede effekter'!T8),0)</f>
        <v>0</v>
      </c>
      <c r="G8" s="3">
        <f ca="1">IF(G$2-$B$2&lt;Forudsætninger!$B$4,IF('Differentierede effekter'!X8="",IF(Forudsætninger!$B$4&gt;G$2-$B$2,Input!$G8,0)+IF(Forudsætninger!$B$4=G$2-$B$2+1,Input!$K8,0),'Differentierede effekter'!X8),0)</f>
        <v>0</v>
      </c>
      <c r="H8" s="3">
        <f ca="1">IF(H$2-$B$2&lt;Forudsætninger!$B$4,IF('Differentierede effekter'!AB8="",IF(Forudsætninger!$B$4&gt;H$2-$B$2,Input!$G8,0)+IF(Forudsætninger!$B$4=H$2-$B$2+1,Input!$K8,0),'Differentierede effekter'!AB8),0)</f>
        <v>0</v>
      </c>
      <c r="I8" s="3">
        <f ca="1">IF(I$2-$B$2&lt;Forudsætninger!$B$4,IF('Differentierede effekter'!AF8="",IF(Forudsætninger!$B$4&gt;I$2-$B$2,Input!$G8,0)+IF(Forudsætninger!$B$4=I$2-$B$2+1,Input!$K8,0),'Differentierede effekter'!AF8),0)</f>
        <v>0</v>
      </c>
      <c r="J8" s="3">
        <f ca="1">IF(J$2-$B$2&lt;Forudsætninger!$B$4,IF('Differentierede effekter'!AJ8="",IF(Forudsætninger!$B$4&gt;J$2-$B$2,Input!$G8,0)+IF(Forudsætninger!$B$4=J$2-$B$2+1,Input!$K8,0),'Differentierede effekter'!AJ8),0)</f>
        <v>0</v>
      </c>
      <c r="K8" s="3">
        <f ca="1">IF(K$2-$B$2&lt;Forudsætninger!$B$4,IF('Differentierede effekter'!AN8="",IF(Forudsætninger!$B$4&gt;K$2-$B$2,Input!$G8,0)+IF(Forudsætninger!$B$4=K$2-$B$2+1,Input!$K8,0),'Differentierede effekter'!AN8),0)</f>
        <v>0</v>
      </c>
      <c r="L8" s="3">
        <f ca="1">IF(L$2-$B$2&lt;Forudsætninger!$B$4,IF('Differentierede effekter'!AR8="",IF(Forudsætninger!$B$4&gt;L$2-$B$2,Input!$G8,0)+IF(Forudsætninger!$B$4=L$2-$B$2+1,Input!$K8,0),'Differentierede effekter'!AR8),0)</f>
        <v>0</v>
      </c>
      <c r="M8" s="3">
        <f ca="1">IF(M$2-$B$2&lt;Forudsætninger!$B$4,IF('Differentierede effekter'!AV8="",IF(Forudsætninger!$B$4&gt;M$2-$B$2,Input!$G8,0)+IF(Forudsætninger!$B$4=M$2-$B$2+1,Input!$K8,0),'Differentierede effekter'!AV8),0)</f>
        <v>0</v>
      </c>
      <c r="N8" s="3">
        <f ca="1">IF(N$2-$B$2&lt;Forudsætninger!$B$4,IF('Differentierede effekter'!AZ8="",IF(Forudsætninger!$B$4&gt;N$2-$B$2,Input!$G8,0)+IF(Forudsætninger!$B$4=N$2-$B$2+1,Input!$K8,0),'Differentierede effekter'!AZ8),0)</f>
        <v>0</v>
      </c>
      <c r="O8" s="3">
        <f ca="1">IF(O$2-$B$2&lt;Forudsætninger!$B$4,IF('Differentierede effekter'!BD8="",IF(Forudsætninger!$B$4&gt;O$2-$B$2,Input!$G8,0)+IF(Forudsætninger!$B$4=O$2-$B$2+1,Input!$K8,0),'Differentierede effekter'!BD8),0)</f>
        <v>0</v>
      </c>
      <c r="P8" s="3">
        <f ca="1">IF(P$2-$B$2&lt;Forudsætninger!$B$4,IF('Differentierede effekter'!BH8="",IF(Forudsætninger!$B$4&gt;P$2-$B$2,Input!$G8,0)+IF(Forudsætninger!$B$4=P$2-$B$2+1,Input!$K8,0),'Differentierede effekter'!BH8),0)</f>
        <v>0</v>
      </c>
      <c r="Q8" s="3">
        <f ca="1">IF(Q$2-$B$2&lt;Forudsætninger!$B$4,IF('Differentierede effekter'!BL8="",IF(Forudsætninger!$B$4&gt;Q$2-$B$2,Input!$G8,0)+IF(Forudsætninger!$B$4=Q$2-$B$2+1,Input!$K8,0),'Differentierede effekter'!BL8),0)</f>
        <v>0</v>
      </c>
      <c r="R8" s="3">
        <f ca="1">IF(R$2-$B$2&lt;Forudsætninger!$B$4,IF('Differentierede effekter'!BP8="",IF(Forudsætninger!$B$4&gt;R$2-$B$2,Input!$G8,0)+IF(Forudsætninger!$B$4=R$2-$B$2+1,Input!$K8,0),'Differentierede effekter'!BP8),0)</f>
        <v>0</v>
      </c>
      <c r="S8" s="3">
        <f ca="1">IF(S$2-$B$2&lt;Forudsætninger!$B$4,IF('Differentierede effekter'!BT8="",IF(Forudsætninger!$B$4&gt;S$2-$B$2,Input!$G8,0)+IF(Forudsætninger!$B$4=S$2-$B$2+1,Input!$K8,0),'Differentierede effekter'!BT8),0)</f>
        <v>0</v>
      </c>
      <c r="T8" s="3">
        <f ca="1">IF(T$2-$B$2&lt;Forudsætninger!$B$4,IF('Differentierede effekter'!BX8="",IF(Forudsætninger!$B$4&gt;T$2-$B$2,Input!$G8,0)+IF(Forudsætninger!$B$4=T$2-$B$2+1,Input!$K8,0),'Differentierede effekter'!BX8),0)</f>
        <v>0</v>
      </c>
      <c r="U8" s="3">
        <f ca="1">IF(U$2-$B$2&lt;Forudsætninger!$B$4,IF('Differentierede effekter'!CB8="",IF(Forudsætninger!$B$4&gt;U$2-$B$2,Input!$G8,0)+IF(Forudsætninger!$B$4=U$2-$B$2+1,Input!$K8,0),'Differentierede effekter'!CB8),0)</f>
        <v>0</v>
      </c>
      <c r="V8" s="3">
        <f ca="1">IF(V$2-$B$2&lt;Forudsætninger!$B$4,IF('Differentierede effekter'!CF8="",IF(Forudsætninger!$B$4&gt;V$2-$B$2,Input!$G8,0)+IF(Forudsætninger!$B$4=V$2-$B$2+1,Input!$K8,0),'Differentierede effekter'!CF8),0)</f>
        <v>0</v>
      </c>
      <c r="W8" s="3">
        <f ca="1">IF(W$2-$B$2&lt;Forudsætninger!$B$4,IF('Differentierede effekter'!CJ8="",IF(Forudsætninger!$B$4&gt;W$2-$B$2,Input!$G8,0)+IF(Forudsætninger!$B$4=W$2-$B$2+1,Input!$K8,0),'Differentierede effekter'!CJ8),0)</f>
        <v>0</v>
      </c>
      <c r="X8" s="3">
        <f ca="1">IF(X$2-$B$2&lt;Forudsætninger!$B$4,IF('Differentierede effekter'!CN8="",IF(Forudsætninger!$B$4&gt;X$2-$B$2,Input!$G8,0)+IF(Forudsætninger!$B$4=X$2-$B$2+1,Input!$K8,0),'Differentierede effekter'!CN8),0)</f>
        <v>0</v>
      </c>
      <c r="Y8" s="3">
        <f ca="1">IF(Y$2-$B$2&lt;Forudsætninger!$B$4,IF('Differentierede effekter'!CR8="",IF(Forudsætninger!$B$4&gt;Y$2-$B$2,Input!$G8,0)+IF(Forudsætninger!$B$4=Y$2-$B$2+1,Input!$K8,0),'Differentierede effekter'!CR8),0)</f>
        <v>0</v>
      </c>
      <c r="Z8" s="3">
        <f ca="1">IF(Z$2-$B$2&lt;Forudsætninger!$B$4,IF('Differentierede effekter'!CV8="",IF(Forudsætninger!$B$4&gt;Z$2-$B$2,Input!$G8,0)+IF(Forudsætninger!$B$4=Z$2-$B$2+1,Input!$K8,0),'Differentierede effekter'!CV8),0)</f>
        <v>0</v>
      </c>
      <c r="AA8" s="3">
        <f ca="1">IF(AA$2-$B$2&lt;Forudsætninger!$B$4,IF('Differentierede effekter'!CZ8="",IF(Forudsætninger!$B$4&gt;AA$2-$B$2,Input!$G8,0)+IF(Forudsætninger!$B$4=AA$2-$B$2+1,Input!$K8,0),'Differentierede effekter'!CZ8),0)</f>
        <v>0</v>
      </c>
      <c r="AB8" s="3">
        <f ca="1">IF(AB$2-$B$2&lt;Forudsætninger!$B$4,IF('Differentierede effekter'!DD8="",IF(Forudsætninger!$B$4&gt;AB$2-$B$2,Input!$G8,0)+IF(Forudsætninger!$B$4=AB$2-$B$2+1,Input!$K8,0),'Differentierede effekter'!DD8),0)</f>
        <v>0</v>
      </c>
      <c r="AC8" s="3">
        <f ca="1">IF(AC$2-$B$2&lt;Forudsætninger!$B$4,IF('Differentierede effekter'!DH8="",IF(Forudsætninger!$B$4&gt;AC$2-$B$2,Input!$G8,0)+IF(Forudsætninger!$B$4=AC$2-$B$2+1,Input!$K8,0),'Differentierede effekter'!DH8),0)</f>
        <v>0</v>
      </c>
      <c r="AD8" s="3">
        <f ca="1">IF(AD$2-$B$2&lt;Forudsætninger!$B$4,IF('Differentierede effekter'!DL8="",IF(Forudsætninger!$B$4&gt;AD$2-$B$2,Input!$G8,0)+IF(Forudsætninger!$B$4=AD$2-$B$2+1,Input!$K8,0),'Differentierede effekter'!DL8),0)</f>
        <v>0</v>
      </c>
      <c r="AE8" s="3">
        <f ca="1">IF(AE$2-$B$2&lt;Forudsætninger!$B$4,IF('Differentierede effekter'!DP8="",IF(Forudsætninger!$B$4&gt;AE$2-$B$2,Input!$G8,0)+IF(Forudsætninger!$B$4=AE$2-$B$2+1,Input!$K8,0),'Differentierede effekter'!DP8),0)</f>
        <v>0</v>
      </c>
      <c r="AF8" s="3">
        <f ca="1">IF(AF$2-$B$2&lt;Forudsætninger!$B$4,IF('Differentierede effekter'!DQ8="",IF(Forudsætninger!$B$4&gt;AF$2-$B$2,Input!$G8,0)+IF(Forudsætninger!$B$4=AF$2-$B$2+1,Input!$K8,0),'Differentierede effekter'!DQ8),0)</f>
        <v>0</v>
      </c>
      <c r="AG8" s="3">
        <f ca="1">IF(AG$2-$B$2&lt;Forudsætninger!$B$4,IF('Differentierede effekter'!DU8="",IF(Forudsætninger!$B$4&gt;AG$2-$B$2,Input!$G8,0)+IF(Forudsætninger!$B$4=AG$2-$B$2+1,Input!$K8,0),'Differentierede effekter'!DU8),0)</f>
        <v>0</v>
      </c>
      <c r="AH8" s="3">
        <f ca="1">IF(AH$2-$B$2&lt;Forudsætninger!$B$4,IF('Differentierede effekter'!DY8="",IF(Forudsætninger!$B$4&gt;AH$2-$B$2,Input!$G8,0)+IF(Forudsætninger!$B$4=AH$2-$B$2+1,Input!$K8,0),'Differentierede effekter'!DY8),0)</f>
        <v>0</v>
      </c>
      <c r="AI8" s="3">
        <f ca="1">IF(AI$2-$B$2&lt;Forudsætninger!$B$4,IF('Differentierede effekter'!EC8="",IF(Forudsætninger!$B$4&gt;AI$2-$B$2,Input!$G8,0)+IF(Forudsætninger!$B$4=AI$2-$B$2+1,Input!$K8,0),'Differentierede effekter'!EC8),0)</f>
        <v>0</v>
      </c>
      <c r="AJ8" s="3">
        <f ca="1">IF(AJ$2-$B$2&lt;Forudsætninger!$B$4,IF('Differentierede effekter'!EG8="",IF(Forudsætninger!$B$4&gt;AJ$2-$B$2,Input!$G8,0)+IF(Forudsætninger!$B$4=AJ$2-$B$2+1,Input!$K8,0),'Differentierede effekter'!EG8),0)</f>
        <v>0</v>
      </c>
      <c r="AK8" s="3">
        <f ca="1">IF(AK$2-$B$2&lt;Forudsætninger!$B$4,IF('Differentierede effekter'!EK8="",IF(Forudsætninger!$B$4&gt;AK$2-$B$2,Input!$G8,0)+IF(Forudsætninger!$B$4=AK$2-$B$2+1,Input!$K8,0),'Differentierede effekter'!EK8),0)</f>
        <v>0</v>
      </c>
      <c r="AL8" s="3">
        <f ca="1">IF(AL$2-$B$2&lt;Forudsætninger!$B$4,IF('Differentierede effekter'!EO8="",IF(Forudsætninger!$B$4&gt;AL$2-$B$2,Input!$G8,0)+IF(Forudsætninger!$B$4=AL$2-$B$2+1,Input!$K8,0),'Differentierede effekter'!EO8),0)</f>
        <v>0</v>
      </c>
      <c r="AM8" s="3">
        <f ca="1">IF(AM$2-$B$2&lt;Forudsætninger!$B$4,IF('Differentierede effekter'!EP8="",IF(Forudsætninger!$B$4&gt;AM$2-$B$2,Input!$G8,0)+IF(Forudsætninger!$B$4=AM$2-$B$2+1,Input!$K8,0),'Differentierede effekter'!EP8),0)</f>
        <v>0</v>
      </c>
      <c r="AN8" s="3">
        <f ca="1">IF(AN$2-$B$2&lt;Forudsætninger!$B$4,IF('Differentierede effekter'!ET8="",IF(Forudsætninger!$B$4&gt;AN$2-$B$2,Input!$G8,0)+IF(Forudsætninger!$B$4=AN$2-$B$2+1,Input!$K8,0),'Differentierede effekter'!ET8),0)</f>
        <v>0</v>
      </c>
      <c r="AO8" s="3">
        <f ca="1">IF(AO$2-$B$2&lt;Forudsætninger!$B$4,IF('Differentierede effekter'!EX8="",IF(Forudsætninger!$B$4&gt;AO$2-$B$2,Input!$G8,0)+IF(Forudsætninger!$B$4=AO$2-$B$2+1,Input!$K8,0),'Differentierede effekter'!EX8),0)</f>
        <v>0</v>
      </c>
      <c r="AP8" s="3">
        <f ca="1">IF(AP$2-$B$2&lt;Forudsætninger!$B$4,IF('Differentierede effekter'!FB8="",IF(Forudsætninger!$B$4&gt;AP$2-$B$2,Input!$G8,0)+IF(Forudsætninger!$B$4=AP$2-$B$2+1,Input!$K8,0),'Differentierede effekter'!FB8),0)</f>
        <v>0</v>
      </c>
      <c r="AQ8" s="3">
        <f ca="1">IF(AQ$2-$B$2&lt;Forudsætninger!$B$4,IF('Differentierede effekter'!FF8="",IF(Forudsætninger!$B$4&gt;AQ$2-$B$2,Input!$G8,0)+IF(Forudsætninger!$B$4=AQ$2-$B$2+1,Input!$K8,0),'Differentierede effekter'!FF8),0)</f>
        <v>0</v>
      </c>
      <c r="AR8" s="3">
        <f ca="1">IF(AR$2-$B$2&lt;Forudsætninger!$B$4,IF('Differentierede effekter'!FJ8="",IF(Forudsætninger!$B$4&gt;AR$2-$B$2,Input!$G8,0)+IF(Forudsætninger!$B$4=AR$2-$B$2+1,Input!$K8,0),'Differentierede effekter'!FJ8),0)</f>
        <v>0</v>
      </c>
      <c r="AS8" s="3">
        <f ca="1">IF(AS$2-$B$2&lt;Forudsætninger!$B$4,IF('Differentierede effekter'!FN8="",IF(Forudsætninger!$B$4&gt;AS$2-$B$2,Input!$G8,0)+IF(Forudsætninger!$B$4=AS$2-$B$2+1,Input!$K8,0),'Differentierede effekter'!FN8),0)</f>
        <v>0</v>
      </c>
      <c r="AT8" s="3">
        <f ca="1">IF(AT$2-$B$2&lt;Forudsætninger!$B$4,IF('Differentierede effekter'!FR8="",IF(Forudsætninger!$B$4&gt;AT$2-$B$2,Input!$G8,0)+IF(Forudsætninger!$B$4=AT$2-$B$2+1,Input!$K8,0),'Differentierede effekter'!FR8),0)</f>
        <v>0</v>
      </c>
      <c r="AU8" s="3">
        <f ca="1">IF(AU$2-$B$2&lt;Forudsætninger!$B$4,IF('Differentierede effekter'!FV8="",IF(Forudsætninger!$B$4&gt;AU$2-$B$2,Input!$G8,0)+IF(Forudsætninger!$B$4=AU$2-$B$2+1,Input!$K8,0),'Differentierede effekter'!FV8),0)</f>
        <v>0</v>
      </c>
      <c r="AV8" s="3">
        <f ca="1">IF(AV$2-$B$2&lt;Forudsætninger!$B$4,IF('Differentierede effekter'!FZ8="",IF(Forudsætninger!$B$4&gt;AV$2-$B$2,Input!$G8,0)+IF(Forudsætninger!$B$4=AV$2-$B$2+1,Input!$K8,0),'Differentierede effekter'!FZ8),0)</f>
        <v>0</v>
      </c>
      <c r="AW8" s="3">
        <f ca="1">IF(AW$2-$B$2&lt;Forudsætninger!$B$4,IF('Differentierede effekter'!GD8="",IF(Forudsætninger!$B$4&gt;AW$2-$B$2,Input!$G8,0)+IF(Forudsætninger!$B$4=AW$2-$B$2+1,Input!$K8,0),'Differentierede effekter'!GD8),0)</f>
        <v>0</v>
      </c>
      <c r="AX8" s="3">
        <f ca="1">IF(AX$2-$B$2&lt;Forudsætninger!$B$4,IF('Differentierede effekter'!GH8="",IF(Forudsætninger!$B$4&gt;AX$2-$B$2,Input!$G8,0)+IF(Forudsætninger!$B$4=AX$2-$B$2+1,Input!$K8,0),'Differentierede effekter'!GH8),0)</f>
        <v>0</v>
      </c>
      <c r="AY8" s="3">
        <f ca="1">IF(AY$2-$B$2&lt;Forudsætninger!$B$4,IF('Differentierede effekter'!GL8="",IF(Forudsætninger!$B$4&gt;AY$2-$B$2,Input!$G8,0)+IF(Forudsætninger!$B$4=AY$2-$B$2+1,Input!$K8,0),'Differentierede effekter'!GL8),0)</f>
        <v>0</v>
      </c>
      <c r="AZ8" s="4">
        <f ca="1">NPV(Forudsætninger!$B$2,BA8:CX8)*(1+Forudsætninger!$B$2)</f>
        <v>0</v>
      </c>
      <c r="BA8" s="3">
        <f ca="1">Forudsætninger!B88*B8</f>
        <v>0</v>
      </c>
      <c r="BB8" s="3">
        <f ca="1">Forudsætninger!C88*C8</f>
        <v>0</v>
      </c>
      <c r="BC8" s="3">
        <f ca="1">Forudsætninger!D88*D8</f>
        <v>0</v>
      </c>
      <c r="BD8" s="3">
        <f ca="1">Forudsætninger!E88*E8</f>
        <v>0</v>
      </c>
      <c r="BE8" s="3">
        <f ca="1">Forudsætninger!F88*F8</f>
        <v>0</v>
      </c>
      <c r="BF8" s="3">
        <f ca="1">Forudsætninger!G88*G8</f>
        <v>0</v>
      </c>
      <c r="BG8" s="3">
        <f ca="1">Forudsætninger!H88*H8</f>
        <v>0</v>
      </c>
      <c r="BH8" s="3">
        <f ca="1">Forudsætninger!I88*I8</f>
        <v>0</v>
      </c>
      <c r="BI8" s="3">
        <f ca="1">Forudsætninger!J88*J8</f>
        <v>0</v>
      </c>
      <c r="BJ8" s="3">
        <f ca="1">Forudsætninger!K88*K8</f>
        <v>0</v>
      </c>
      <c r="BK8" s="3">
        <f ca="1">Forudsætninger!L88*L8</f>
        <v>0</v>
      </c>
      <c r="BL8" s="3">
        <f ca="1">Forudsætninger!M88*M8</f>
        <v>0</v>
      </c>
      <c r="BM8" s="3">
        <f ca="1">Forudsætninger!N88*N8</f>
        <v>0</v>
      </c>
      <c r="BN8" s="3">
        <f ca="1">Forudsætninger!O88*O8</f>
        <v>0</v>
      </c>
      <c r="BO8" s="3">
        <f ca="1">Forudsætninger!P88*P8</f>
        <v>0</v>
      </c>
      <c r="BP8" s="3">
        <f ca="1">Forudsætninger!Q88*Q8</f>
        <v>0</v>
      </c>
      <c r="BQ8" s="3">
        <f ca="1">Forudsætninger!R88*R8</f>
        <v>0</v>
      </c>
      <c r="BR8" s="3">
        <f ca="1">Forudsætninger!S88*S8</f>
        <v>0</v>
      </c>
      <c r="BS8" s="3">
        <f ca="1">Forudsætninger!T88*T8</f>
        <v>0</v>
      </c>
      <c r="BT8" s="3">
        <f ca="1">Forudsætninger!U88*U8</f>
        <v>0</v>
      </c>
      <c r="BU8" s="3">
        <f ca="1">Forudsætninger!V88*V8</f>
        <v>0</v>
      </c>
      <c r="BV8" s="3">
        <f ca="1">Forudsætninger!W88*W8</f>
        <v>0</v>
      </c>
      <c r="BW8" s="3">
        <f ca="1">Forudsætninger!X88*X8</f>
        <v>0</v>
      </c>
      <c r="BX8" s="3">
        <f ca="1">Forudsætninger!Y88*Y8</f>
        <v>0</v>
      </c>
      <c r="BY8" s="3">
        <f ca="1">Forudsætninger!Z88*Z8</f>
        <v>0</v>
      </c>
      <c r="BZ8" s="3">
        <f ca="1">Forudsætninger!AA88*AA8</f>
        <v>0</v>
      </c>
      <c r="CA8" s="3">
        <f ca="1">Forudsætninger!AB88*AB8</f>
        <v>0</v>
      </c>
      <c r="CB8" s="3">
        <f ca="1">Forudsætninger!AC88*AC8</f>
        <v>0</v>
      </c>
      <c r="CC8" s="3">
        <f ca="1">Forudsætninger!AD88*AD8</f>
        <v>0</v>
      </c>
      <c r="CD8" s="3">
        <f ca="1">Forudsætninger!AE88*AE8</f>
        <v>0</v>
      </c>
      <c r="CE8" s="3">
        <f ca="1">Forudsætninger!AF88*AF8</f>
        <v>0</v>
      </c>
      <c r="CF8" s="3">
        <f ca="1">Forudsætninger!AG88*AG8</f>
        <v>0</v>
      </c>
      <c r="CG8" s="3">
        <f ca="1">Forudsætninger!AH88*AH8</f>
        <v>0</v>
      </c>
      <c r="CH8" s="3">
        <f ca="1">Forudsætninger!AI88*AI8</f>
        <v>0</v>
      </c>
      <c r="CI8" s="3">
        <f ca="1">Forudsætninger!AJ88*AJ8</f>
        <v>0</v>
      </c>
      <c r="CJ8" s="3">
        <f ca="1">Forudsætninger!AK88*AK8</f>
        <v>0</v>
      </c>
      <c r="CK8" s="3">
        <f ca="1">Forudsætninger!AL88*AL8</f>
        <v>0</v>
      </c>
      <c r="CL8" s="3">
        <f ca="1">Forudsætninger!AM88*AM8</f>
        <v>0</v>
      </c>
      <c r="CM8" s="3">
        <f ca="1">Forudsætninger!AN88*AN8</f>
        <v>0</v>
      </c>
      <c r="CN8" s="3">
        <f ca="1">Forudsætninger!AO88*AO8</f>
        <v>0</v>
      </c>
      <c r="CO8" s="3">
        <f ca="1">Forudsætninger!AP88*AP8</f>
        <v>0</v>
      </c>
      <c r="CP8" s="3">
        <f ca="1">Forudsætninger!AQ88*AQ8</f>
        <v>0</v>
      </c>
      <c r="CQ8" s="3">
        <f ca="1">Forudsætninger!AR88*AR8</f>
        <v>0</v>
      </c>
      <c r="CR8" s="3">
        <f ca="1">Forudsætninger!AS88*AS8</f>
        <v>0</v>
      </c>
      <c r="CS8" s="3">
        <f ca="1">Forudsætninger!AT88*AT8</f>
        <v>0</v>
      </c>
      <c r="CT8" s="3">
        <f ca="1">Forudsætninger!AU88*AU8</f>
        <v>0</v>
      </c>
      <c r="CU8" s="3">
        <f ca="1">Forudsætninger!AV88*AV8</f>
        <v>0</v>
      </c>
      <c r="CV8" s="3">
        <f ca="1">Forudsætninger!AW88*AW8</f>
        <v>0</v>
      </c>
      <c r="CW8" s="3">
        <f ca="1">Forudsætninger!AX88*AX8</f>
        <v>0</v>
      </c>
      <c r="CX8" s="3">
        <f ca="1">Forudsætninger!AY88*AY8</f>
        <v>0</v>
      </c>
      <c r="CY8" s="4">
        <f ca="1">NPV(Forudsætninger!$B$3,CZ8:EW8)*(1+Forudsætninger!$B$3)</f>
        <v>0</v>
      </c>
      <c r="CZ8" s="3">
        <f ca="1">Forudsætninger!E234*B8</f>
        <v>0</v>
      </c>
      <c r="DA8" s="3">
        <f ca="1">Forudsætninger!F234*C8</f>
        <v>0</v>
      </c>
      <c r="DB8" s="3">
        <f ca="1">Forudsætninger!G234*D8</f>
        <v>0</v>
      </c>
      <c r="DC8" s="3">
        <f ca="1">Forudsætninger!H234*E8</f>
        <v>0</v>
      </c>
      <c r="DD8" s="3">
        <f ca="1">Forudsætninger!I234*F8</f>
        <v>0</v>
      </c>
      <c r="DE8" s="3">
        <f ca="1">Forudsætninger!J234*G8</f>
        <v>0</v>
      </c>
      <c r="DF8" s="3">
        <f ca="1">Forudsætninger!K234*H8</f>
        <v>0</v>
      </c>
      <c r="DG8" s="3">
        <f ca="1">Forudsætninger!L234*I8</f>
        <v>0</v>
      </c>
      <c r="DH8" s="3">
        <f ca="1">Forudsætninger!M234*J8</f>
        <v>0</v>
      </c>
      <c r="DI8" s="3">
        <f ca="1">Forudsætninger!N234*K8</f>
        <v>0</v>
      </c>
      <c r="DJ8" s="3">
        <f ca="1">Forudsætninger!O234*L8</f>
        <v>0</v>
      </c>
      <c r="DK8" s="3">
        <f ca="1">Forudsætninger!P234*M8</f>
        <v>0</v>
      </c>
      <c r="DL8" s="3">
        <f ca="1">Forudsætninger!Q234*N8</f>
        <v>0</v>
      </c>
      <c r="DM8" s="3">
        <f ca="1">Forudsætninger!R234*O8</f>
        <v>0</v>
      </c>
      <c r="DN8" s="3">
        <f ca="1">Forudsætninger!S234*P8</f>
        <v>0</v>
      </c>
      <c r="DO8" s="3">
        <f ca="1">Forudsætninger!T234*Q8</f>
        <v>0</v>
      </c>
      <c r="DP8" s="3">
        <f ca="1">Forudsætninger!U234*R8</f>
        <v>0</v>
      </c>
      <c r="DQ8" s="3">
        <f ca="1">Forudsætninger!V234*S8</f>
        <v>0</v>
      </c>
      <c r="DR8" s="3">
        <f ca="1">Forudsætninger!W234*T8</f>
        <v>0</v>
      </c>
      <c r="DS8" s="3">
        <f ca="1">Forudsætninger!X234*U8</f>
        <v>0</v>
      </c>
      <c r="DT8" s="3">
        <f ca="1">Forudsætninger!Y234*V8</f>
        <v>0</v>
      </c>
      <c r="DU8" s="3">
        <f ca="1">Forudsætninger!Z234*W8</f>
        <v>0</v>
      </c>
      <c r="DV8" s="3">
        <f ca="1">Forudsætninger!AA234*X8</f>
        <v>0</v>
      </c>
      <c r="DW8" s="3">
        <f ca="1">Forudsætninger!AB234*Y8</f>
        <v>0</v>
      </c>
      <c r="DX8" s="3">
        <f ca="1">Forudsætninger!AC234*Z8</f>
        <v>0</v>
      </c>
      <c r="DY8" s="3">
        <f ca="1">Forudsætninger!AD234*AA8</f>
        <v>0</v>
      </c>
      <c r="DZ8" s="3">
        <f ca="1">Forudsætninger!AE234*AB8</f>
        <v>0</v>
      </c>
      <c r="EA8" s="3">
        <f ca="1">Forudsætninger!AF234*AC8</f>
        <v>0</v>
      </c>
      <c r="EB8" s="3">
        <f ca="1">Forudsætninger!AG234*AD8</f>
        <v>0</v>
      </c>
      <c r="EC8" s="3">
        <f ca="1">Forudsætninger!AH234*AE8</f>
        <v>0</v>
      </c>
      <c r="ED8" s="3">
        <f ca="1">Forudsætninger!AI234*AF8</f>
        <v>0</v>
      </c>
      <c r="EE8" s="3">
        <f ca="1">Forudsætninger!AJ234*AG8</f>
        <v>0</v>
      </c>
      <c r="EF8" s="3">
        <f ca="1">Forudsætninger!AK234*AH8</f>
        <v>0</v>
      </c>
      <c r="EG8" s="3">
        <f ca="1">Forudsætninger!AL234*AI8</f>
        <v>0</v>
      </c>
      <c r="EH8" s="3">
        <f ca="1">Forudsætninger!AM234*AJ8</f>
        <v>0</v>
      </c>
      <c r="EI8" s="3">
        <f ca="1">Forudsætninger!AN234*AK8</f>
        <v>0</v>
      </c>
      <c r="EJ8" s="3">
        <f ca="1">Forudsætninger!AO234*AL8</f>
        <v>0</v>
      </c>
      <c r="EK8" s="3">
        <f ca="1">Forudsætninger!AP234*AM8</f>
        <v>0</v>
      </c>
      <c r="EL8" s="3">
        <f ca="1">Forudsætninger!AQ234*AN8</f>
        <v>0</v>
      </c>
      <c r="EM8" s="3">
        <f ca="1">Forudsætninger!AR234*AO8</f>
        <v>0</v>
      </c>
      <c r="EN8" s="3">
        <f ca="1">Forudsætninger!AS234*AP8</f>
        <v>0</v>
      </c>
      <c r="EO8" s="3">
        <f ca="1">Forudsætninger!AT234*AQ8</f>
        <v>0</v>
      </c>
      <c r="EP8" s="3">
        <f ca="1">Forudsætninger!AU234*AR8</f>
        <v>0</v>
      </c>
      <c r="EQ8" s="3">
        <f ca="1">Forudsætninger!AV234*AS8</f>
        <v>0</v>
      </c>
      <c r="ER8" s="3">
        <f ca="1">Forudsætninger!AW234*AT8</f>
        <v>0</v>
      </c>
      <c r="ES8" s="3">
        <f ca="1">Forudsætninger!AX234*AU8</f>
        <v>0</v>
      </c>
      <c r="ET8" s="3">
        <f ca="1">Forudsætninger!AY234*AV8</f>
        <v>0</v>
      </c>
      <c r="EU8" s="3">
        <f ca="1">Forudsætninger!AZ234*AW8</f>
        <v>0</v>
      </c>
      <c r="EV8" s="3">
        <f ca="1">Forudsætninger!BA234*AX8</f>
        <v>0</v>
      </c>
      <c r="EW8" s="3">
        <f ca="1">Forudsætninger!BB234*AY8</f>
        <v>0</v>
      </c>
      <c r="EX8" s="3">
        <f ca="1">IF(Input!$B8="I",$AZ8,0)</f>
        <v>0</v>
      </c>
      <c r="EY8" s="3">
        <f ca="1">IF(Input!$B8="II",$AZ8,0)</f>
        <v>0</v>
      </c>
      <c r="EZ8" s="3">
        <f ca="1">IF(Input!$B8="III",$AZ8,0)</f>
        <v>0</v>
      </c>
      <c r="FA8" s="3">
        <f ca="1">IF(Input!$B8="IV",$AZ8,0)</f>
        <v>0</v>
      </c>
      <c r="FB8" s="3">
        <f ca="1">IF(Input!$B8="I",$CY8,0)</f>
        <v>0</v>
      </c>
      <c r="FC8" s="3">
        <f ca="1">IF(Input!$B8="II",$CY8,0)</f>
        <v>0</v>
      </c>
      <c r="FD8" s="3">
        <f ca="1">IF(Input!$B8="III",$CY8,0)</f>
        <v>0</v>
      </c>
      <c r="FE8" s="3">
        <f ca="1">IF(Input!$B8="IV",$CY8,0)</f>
        <v>0</v>
      </c>
      <c r="FF8" s="3">
        <f ca="1">IF(Input!$C8="Økonomisk",$AZ8,0)</f>
        <v>0</v>
      </c>
      <c r="FG8" s="3">
        <f ca="1">IF(Input!$C8="Miljø",$AZ8,0)</f>
        <v>0</v>
      </c>
    </row>
    <row r="9" spans="1:163">
      <c r="A9" s="2" t="str">
        <f ca="1">IF(Input!A9="","",Input!A9)</f>
        <v>Vand</v>
      </c>
      <c r="B9" s="3">
        <f ca="1">IF('Differentierede effekter'!D9="",Input!J9+Input!G9+IF(Forudsætninger!$B$4=1,Input!K9,0),'Differentierede effekter'!D9)</f>
        <v>0</v>
      </c>
      <c r="C9" s="3">
        <f ca="1">IF(C$2-$B$2&lt;Forudsætninger!$B$4,IF('Differentierede effekter'!H9="",IF(Forudsætninger!$B$4&gt;C$2-$B$2,Input!$G9,0)+IF(Forudsætninger!$B$4=C$2-$B$2+1,Input!$K9,0),'Differentierede effekter'!H9),0)</f>
        <v>0</v>
      </c>
      <c r="D9" s="3">
        <f ca="1">IF(D$2-$B$2&lt;Forudsætninger!$B$4,IF('Differentierede effekter'!L9="",IF(Forudsætninger!$B$4&gt;D$2-$B$2,Input!$G9,0)+IF(Forudsætninger!$B$4=D$2-$B$2+1,Input!$K9,0),'Differentierede effekter'!L9),0)</f>
        <v>0</v>
      </c>
      <c r="E9" s="3">
        <f ca="1">IF(E$2-$B$2&lt;Forudsætninger!$B$4,IF('Differentierede effekter'!P9="",IF(Forudsætninger!$B$4&gt;E$2-$B$2,Input!$G9,0)+IF(Forudsætninger!$B$4=E$2-$B$2+1,Input!$K9,0),'Differentierede effekter'!P9),0)</f>
        <v>0</v>
      </c>
      <c r="F9" s="3">
        <f ca="1">IF(F$2-$B$2&lt;Forudsætninger!$B$4,IF('Differentierede effekter'!T9="",IF(Forudsætninger!$B$4&gt;F$2-$B$2,Input!$G9,0)+IF(Forudsætninger!$B$4=F$2-$B$2+1,Input!$K9,0),'Differentierede effekter'!T9),0)</f>
        <v>0</v>
      </c>
      <c r="G9" s="3">
        <f ca="1">IF(G$2-$B$2&lt;Forudsætninger!$B$4,IF('Differentierede effekter'!X9="",IF(Forudsætninger!$B$4&gt;G$2-$B$2,Input!$G9,0)+IF(Forudsætninger!$B$4=G$2-$B$2+1,Input!$K9,0),'Differentierede effekter'!X9),0)</f>
        <v>0</v>
      </c>
      <c r="H9" s="3">
        <f ca="1">IF(H$2-$B$2&lt;Forudsætninger!$B$4,IF('Differentierede effekter'!AB9="",IF(Forudsætninger!$B$4&gt;H$2-$B$2,Input!$G9,0)+IF(Forudsætninger!$B$4=H$2-$B$2+1,Input!$K9,0),'Differentierede effekter'!AB9),0)</f>
        <v>0</v>
      </c>
      <c r="I9" s="3">
        <f ca="1">IF(I$2-$B$2&lt;Forudsætninger!$B$4,IF('Differentierede effekter'!AF9="",IF(Forudsætninger!$B$4&gt;I$2-$B$2,Input!$G9,0)+IF(Forudsætninger!$B$4=I$2-$B$2+1,Input!$K9,0),'Differentierede effekter'!AF9),0)</f>
        <v>0</v>
      </c>
      <c r="J9" s="3">
        <f ca="1">IF(J$2-$B$2&lt;Forudsætninger!$B$4,IF('Differentierede effekter'!AJ9="",IF(Forudsætninger!$B$4&gt;J$2-$B$2,Input!$G9,0)+IF(Forudsætninger!$B$4=J$2-$B$2+1,Input!$K9,0),'Differentierede effekter'!AJ9),0)</f>
        <v>0</v>
      </c>
      <c r="K9" s="3">
        <f ca="1">IF(K$2-$B$2&lt;Forudsætninger!$B$4,IF('Differentierede effekter'!AN9="",IF(Forudsætninger!$B$4&gt;K$2-$B$2,Input!$G9,0)+IF(Forudsætninger!$B$4=K$2-$B$2+1,Input!$K9,0),'Differentierede effekter'!AN9),0)</f>
        <v>0</v>
      </c>
      <c r="L9" s="3">
        <f ca="1">IF(L$2-$B$2&lt;Forudsætninger!$B$4,IF('Differentierede effekter'!AR9="",IF(Forudsætninger!$B$4&gt;L$2-$B$2,Input!$G9,0)+IF(Forudsætninger!$B$4=L$2-$B$2+1,Input!$K9,0),'Differentierede effekter'!AR9),0)</f>
        <v>0</v>
      </c>
      <c r="M9" s="3">
        <f ca="1">IF(M$2-$B$2&lt;Forudsætninger!$B$4,IF('Differentierede effekter'!AV9="",IF(Forudsætninger!$B$4&gt;M$2-$B$2,Input!$G9,0)+IF(Forudsætninger!$B$4=M$2-$B$2+1,Input!$K9,0),'Differentierede effekter'!AV9),0)</f>
        <v>0</v>
      </c>
      <c r="N9" s="3">
        <f ca="1">IF(N$2-$B$2&lt;Forudsætninger!$B$4,IF('Differentierede effekter'!AZ9="",IF(Forudsætninger!$B$4&gt;N$2-$B$2,Input!$G9,0)+IF(Forudsætninger!$B$4=N$2-$B$2+1,Input!$K9,0),'Differentierede effekter'!AZ9),0)</f>
        <v>0</v>
      </c>
      <c r="O9" s="3">
        <f ca="1">IF(O$2-$B$2&lt;Forudsætninger!$B$4,IF('Differentierede effekter'!BD9="",IF(Forudsætninger!$B$4&gt;O$2-$B$2,Input!$G9,0)+IF(Forudsætninger!$B$4=O$2-$B$2+1,Input!$K9,0),'Differentierede effekter'!BD9),0)</f>
        <v>0</v>
      </c>
      <c r="P9" s="3">
        <f ca="1">IF(P$2-$B$2&lt;Forudsætninger!$B$4,IF('Differentierede effekter'!BH9="",IF(Forudsætninger!$B$4&gt;P$2-$B$2,Input!$G9,0)+IF(Forudsætninger!$B$4=P$2-$B$2+1,Input!$K9,0),'Differentierede effekter'!BH9),0)</f>
        <v>0</v>
      </c>
      <c r="Q9" s="3">
        <f ca="1">IF(Q$2-$B$2&lt;Forudsætninger!$B$4,IF('Differentierede effekter'!BL9="",IF(Forudsætninger!$B$4&gt;Q$2-$B$2,Input!$G9,0)+IF(Forudsætninger!$B$4=Q$2-$B$2+1,Input!$K9,0),'Differentierede effekter'!BL9),0)</f>
        <v>0</v>
      </c>
      <c r="R9" s="3">
        <f ca="1">IF(R$2-$B$2&lt;Forudsætninger!$B$4,IF('Differentierede effekter'!BP9="",IF(Forudsætninger!$B$4&gt;R$2-$B$2,Input!$G9,0)+IF(Forudsætninger!$B$4=R$2-$B$2+1,Input!$K9,0),'Differentierede effekter'!BP9),0)</f>
        <v>0</v>
      </c>
      <c r="S9" s="3">
        <f ca="1">IF(S$2-$B$2&lt;Forudsætninger!$B$4,IF('Differentierede effekter'!BT9="",IF(Forudsætninger!$B$4&gt;S$2-$B$2,Input!$G9,0)+IF(Forudsætninger!$B$4=S$2-$B$2+1,Input!$K9,0),'Differentierede effekter'!BT9),0)</f>
        <v>0</v>
      </c>
      <c r="T9" s="3">
        <f ca="1">IF(T$2-$B$2&lt;Forudsætninger!$B$4,IF('Differentierede effekter'!BX9="",IF(Forudsætninger!$B$4&gt;T$2-$B$2,Input!$G9,0)+IF(Forudsætninger!$B$4=T$2-$B$2+1,Input!$K9,0),'Differentierede effekter'!BX9),0)</f>
        <v>0</v>
      </c>
      <c r="U9" s="3">
        <f ca="1">IF(U$2-$B$2&lt;Forudsætninger!$B$4,IF('Differentierede effekter'!CB9="",IF(Forudsætninger!$B$4&gt;U$2-$B$2,Input!$G9,0)+IF(Forudsætninger!$B$4=U$2-$B$2+1,Input!$K9,0),'Differentierede effekter'!CB9),0)</f>
        <v>0</v>
      </c>
      <c r="V9" s="3">
        <f ca="1">IF(V$2-$B$2&lt;Forudsætninger!$B$4,IF('Differentierede effekter'!CF9="",IF(Forudsætninger!$B$4&gt;V$2-$B$2,Input!$G9,0)+IF(Forudsætninger!$B$4=V$2-$B$2+1,Input!$K9,0),'Differentierede effekter'!CF9),0)</f>
        <v>0</v>
      </c>
      <c r="W9" s="3">
        <f ca="1">IF(W$2-$B$2&lt;Forudsætninger!$B$4,IF('Differentierede effekter'!CJ9="",IF(Forudsætninger!$B$4&gt;W$2-$B$2,Input!$G9,0)+IF(Forudsætninger!$B$4=W$2-$B$2+1,Input!$K9,0),'Differentierede effekter'!CJ9),0)</f>
        <v>0</v>
      </c>
      <c r="X9" s="3">
        <f ca="1">IF(X$2-$B$2&lt;Forudsætninger!$B$4,IF('Differentierede effekter'!CN9="",IF(Forudsætninger!$B$4&gt;X$2-$B$2,Input!$G9,0)+IF(Forudsætninger!$B$4=X$2-$B$2+1,Input!$K9,0),'Differentierede effekter'!CN9),0)</f>
        <v>0</v>
      </c>
      <c r="Y9" s="3">
        <f ca="1">IF(Y$2-$B$2&lt;Forudsætninger!$B$4,IF('Differentierede effekter'!CR9="",IF(Forudsætninger!$B$4&gt;Y$2-$B$2,Input!$G9,0)+IF(Forudsætninger!$B$4=Y$2-$B$2+1,Input!$K9,0),'Differentierede effekter'!CR9),0)</f>
        <v>0</v>
      </c>
      <c r="Z9" s="3">
        <f ca="1">IF(Z$2-$B$2&lt;Forudsætninger!$B$4,IF('Differentierede effekter'!CV9="",IF(Forudsætninger!$B$4&gt;Z$2-$B$2,Input!$G9,0)+IF(Forudsætninger!$B$4=Z$2-$B$2+1,Input!$K9,0),'Differentierede effekter'!CV9),0)</f>
        <v>0</v>
      </c>
      <c r="AA9" s="3">
        <f ca="1">IF(AA$2-$B$2&lt;Forudsætninger!$B$4,IF('Differentierede effekter'!CZ9="",IF(Forudsætninger!$B$4&gt;AA$2-$B$2,Input!$G9,0)+IF(Forudsætninger!$B$4=AA$2-$B$2+1,Input!$K9,0),'Differentierede effekter'!CZ9),0)</f>
        <v>0</v>
      </c>
      <c r="AB9" s="3">
        <f ca="1">IF(AB$2-$B$2&lt;Forudsætninger!$B$4,IF('Differentierede effekter'!DD9="",IF(Forudsætninger!$B$4&gt;AB$2-$B$2,Input!$G9,0)+IF(Forudsætninger!$B$4=AB$2-$B$2+1,Input!$K9,0),'Differentierede effekter'!DD9),0)</f>
        <v>0</v>
      </c>
      <c r="AC9" s="3">
        <f ca="1">IF(AC$2-$B$2&lt;Forudsætninger!$B$4,IF('Differentierede effekter'!DH9="",IF(Forudsætninger!$B$4&gt;AC$2-$B$2,Input!$G9,0)+IF(Forudsætninger!$B$4=AC$2-$B$2+1,Input!$K9,0),'Differentierede effekter'!DH9),0)</f>
        <v>0</v>
      </c>
      <c r="AD9" s="3">
        <f ca="1">IF(AD$2-$B$2&lt;Forudsætninger!$B$4,IF('Differentierede effekter'!DL9="",IF(Forudsætninger!$B$4&gt;AD$2-$B$2,Input!$G9,0)+IF(Forudsætninger!$B$4=AD$2-$B$2+1,Input!$K9,0),'Differentierede effekter'!DL9),0)</f>
        <v>0</v>
      </c>
      <c r="AE9" s="3">
        <f ca="1">IF(AE$2-$B$2&lt;Forudsætninger!$B$4,IF('Differentierede effekter'!DP9="",IF(Forudsætninger!$B$4&gt;AE$2-$B$2,Input!$G9,0)+IF(Forudsætninger!$B$4=AE$2-$B$2+1,Input!$K9,0),'Differentierede effekter'!DP9),0)</f>
        <v>0</v>
      </c>
      <c r="AF9" s="3">
        <f ca="1">IF(AF$2-$B$2&lt;Forudsætninger!$B$4,IF('Differentierede effekter'!DQ9="",IF(Forudsætninger!$B$4&gt;AF$2-$B$2,Input!$G9,0)+IF(Forudsætninger!$B$4=AF$2-$B$2+1,Input!$K9,0),'Differentierede effekter'!DQ9),0)</f>
        <v>0</v>
      </c>
      <c r="AG9" s="3">
        <f ca="1">IF(AG$2-$B$2&lt;Forudsætninger!$B$4,IF('Differentierede effekter'!DU9="",IF(Forudsætninger!$B$4&gt;AG$2-$B$2,Input!$G9,0)+IF(Forudsætninger!$B$4=AG$2-$B$2+1,Input!$K9,0),'Differentierede effekter'!DU9),0)</f>
        <v>0</v>
      </c>
      <c r="AH9" s="3">
        <f ca="1">IF(AH$2-$B$2&lt;Forudsætninger!$B$4,IF('Differentierede effekter'!DY9="",IF(Forudsætninger!$B$4&gt;AH$2-$B$2,Input!$G9,0)+IF(Forudsætninger!$B$4=AH$2-$B$2+1,Input!$K9,0),'Differentierede effekter'!DY9),0)</f>
        <v>0</v>
      </c>
      <c r="AI9" s="3">
        <f ca="1">IF(AI$2-$B$2&lt;Forudsætninger!$B$4,IF('Differentierede effekter'!EC9="",IF(Forudsætninger!$B$4&gt;AI$2-$B$2,Input!$G9,0)+IF(Forudsætninger!$B$4=AI$2-$B$2+1,Input!$K9,0),'Differentierede effekter'!EC9),0)</f>
        <v>0</v>
      </c>
      <c r="AJ9" s="3">
        <f ca="1">IF(AJ$2-$B$2&lt;Forudsætninger!$B$4,IF('Differentierede effekter'!EG9="",IF(Forudsætninger!$B$4&gt;AJ$2-$B$2,Input!$G9,0)+IF(Forudsætninger!$B$4=AJ$2-$B$2+1,Input!$K9,0),'Differentierede effekter'!EG9),0)</f>
        <v>0</v>
      </c>
      <c r="AK9" s="3">
        <f ca="1">IF(AK$2-$B$2&lt;Forudsætninger!$B$4,IF('Differentierede effekter'!EK9="",IF(Forudsætninger!$B$4&gt;AK$2-$B$2,Input!$G9,0)+IF(Forudsætninger!$B$4=AK$2-$B$2+1,Input!$K9,0),'Differentierede effekter'!EK9),0)</f>
        <v>0</v>
      </c>
      <c r="AL9" s="3">
        <f ca="1">IF(AL$2-$B$2&lt;Forudsætninger!$B$4,IF('Differentierede effekter'!EO9="",IF(Forudsætninger!$B$4&gt;AL$2-$B$2,Input!$G9,0)+IF(Forudsætninger!$B$4=AL$2-$B$2+1,Input!$K9,0),'Differentierede effekter'!EO9),0)</f>
        <v>0</v>
      </c>
      <c r="AM9" s="3">
        <f ca="1">IF(AM$2-$B$2&lt;Forudsætninger!$B$4,IF('Differentierede effekter'!EP9="",IF(Forudsætninger!$B$4&gt;AM$2-$B$2,Input!$G9,0)+IF(Forudsætninger!$B$4=AM$2-$B$2+1,Input!$K9,0),'Differentierede effekter'!EP9),0)</f>
        <v>0</v>
      </c>
      <c r="AN9" s="3">
        <f ca="1">IF(AN$2-$B$2&lt;Forudsætninger!$B$4,IF('Differentierede effekter'!ET9="",IF(Forudsætninger!$B$4&gt;AN$2-$B$2,Input!$G9,0)+IF(Forudsætninger!$B$4=AN$2-$B$2+1,Input!$K9,0),'Differentierede effekter'!ET9),0)</f>
        <v>0</v>
      </c>
      <c r="AO9" s="3">
        <f ca="1">IF(AO$2-$B$2&lt;Forudsætninger!$B$4,IF('Differentierede effekter'!EX9="",IF(Forudsætninger!$B$4&gt;AO$2-$B$2,Input!$G9,0)+IF(Forudsætninger!$B$4=AO$2-$B$2+1,Input!$K9,0),'Differentierede effekter'!EX9),0)</f>
        <v>0</v>
      </c>
      <c r="AP9" s="3">
        <f ca="1">IF(AP$2-$B$2&lt;Forudsætninger!$B$4,IF('Differentierede effekter'!FB9="",IF(Forudsætninger!$B$4&gt;AP$2-$B$2,Input!$G9,0)+IF(Forudsætninger!$B$4=AP$2-$B$2+1,Input!$K9,0),'Differentierede effekter'!FB9),0)</f>
        <v>0</v>
      </c>
      <c r="AQ9" s="3">
        <f ca="1">IF(AQ$2-$B$2&lt;Forudsætninger!$B$4,IF('Differentierede effekter'!FF9="",IF(Forudsætninger!$B$4&gt;AQ$2-$B$2,Input!$G9,0)+IF(Forudsætninger!$B$4=AQ$2-$B$2+1,Input!$K9,0),'Differentierede effekter'!FF9),0)</f>
        <v>0</v>
      </c>
      <c r="AR9" s="3">
        <f ca="1">IF(AR$2-$B$2&lt;Forudsætninger!$B$4,IF('Differentierede effekter'!FJ9="",IF(Forudsætninger!$B$4&gt;AR$2-$B$2,Input!$G9,0)+IF(Forudsætninger!$B$4=AR$2-$B$2+1,Input!$K9,0),'Differentierede effekter'!FJ9),0)</f>
        <v>0</v>
      </c>
      <c r="AS9" s="3">
        <f ca="1">IF(AS$2-$B$2&lt;Forudsætninger!$B$4,IF('Differentierede effekter'!FN9="",IF(Forudsætninger!$B$4&gt;AS$2-$B$2,Input!$G9,0)+IF(Forudsætninger!$B$4=AS$2-$B$2+1,Input!$K9,0),'Differentierede effekter'!FN9),0)</f>
        <v>0</v>
      </c>
      <c r="AT9" s="3">
        <f ca="1">IF(AT$2-$B$2&lt;Forudsætninger!$B$4,IF('Differentierede effekter'!FR9="",IF(Forudsætninger!$B$4&gt;AT$2-$B$2,Input!$G9,0)+IF(Forudsætninger!$B$4=AT$2-$B$2+1,Input!$K9,0),'Differentierede effekter'!FR9),0)</f>
        <v>0</v>
      </c>
      <c r="AU9" s="3">
        <f ca="1">IF(AU$2-$B$2&lt;Forudsætninger!$B$4,IF('Differentierede effekter'!FV9="",IF(Forudsætninger!$B$4&gt;AU$2-$B$2,Input!$G9,0)+IF(Forudsætninger!$B$4=AU$2-$B$2+1,Input!$K9,0),'Differentierede effekter'!FV9),0)</f>
        <v>0</v>
      </c>
      <c r="AV9" s="3">
        <f ca="1">IF(AV$2-$B$2&lt;Forudsætninger!$B$4,IF('Differentierede effekter'!FZ9="",IF(Forudsætninger!$B$4&gt;AV$2-$B$2,Input!$G9,0)+IF(Forudsætninger!$B$4=AV$2-$B$2+1,Input!$K9,0),'Differentierede effekter'!FZ9),0)</f>
        <v>0</v>
      </c>
      <c r="AW9" s="3">
        <f ca="1">IF(AW$2-$B$2&lt;Forudsætninger!$B$4,IF('Differentierede effekter'!GD9="",IF(Forudsætninger!$B$4&gt;AW$2-$B$2,Input!$G9,0)+IF(Forudsætninger!$B$4=AW$2-$B$2+1,Input!$K9,0),'Differentierede effekter'!GD9),0)</f>
        <v>0</v>
      </c>
      <c r="AX9" s="3">
        <f ca="1">IF(AX$2-$B$2&lt;Forudsætninger!$B$4,IF('Differentierede effekter'!GH9="",IF(Forudsætninger!$B$4&gt;AX$2-$B$2,Input!$G9,0)+IF(Forudsætninger!$B$4=AX$2-$B$2+1,Input!$K9,0),'Differentierede effekter'!GH9),0)</f>
        <v>0</v>
      </c>
      <c r="AY9" s="3">
        <f ca="1">IF(AY$2-$B$2&lt;Forudsætninger!$B$4,IF('Differentierede effekter'!GL9="",IF(Forudsætninger!$B$4&gt;AY$2-$B$2,Input!$G9,0)+IF(Forudsætninger!$B$4=AY$2-$B$2+1,Input!$K9,0),'Differentierede effekter'!GL9),0)</f>
        <v>0</v>
      </c>
      <c r="AZ9" s="4">
        <f ca="1">NPV(Forudsætninger!$B$2,BA9:CX9)*(1+Forudsætninger!$B$2)</f>
        <v>0</v>
      </c>
      <c r="BA9" s="3">
        <f ca="1">Forudsætninger!B89*B9</f>
        <v>0</v>
      </c>
      <c r="BB9" s="3">
        <f ca="1">Forudsætninger!C89*C9</f>
        <v>0</v>
      </c>
      <c r="BC9" s="3">
        <f ca="1">Forudsætninger!D89*D9</f>
        <v>0</v>
      </c>
      <c r="BD9" s="3">
        <f ca="1">Forudsætninger!E89*E9</f>
        <v>0</v>
      </c>
      <c r="BE9" s="3">
        <f ca="1">Forudsætninger!F89*F9</f>
        <v>0</v>
      </c>
      <c r="BF9" s="3">
        <f ca="1">Forudsætninger!G89*G9</f>
        <v>0</v>
      </c>
      <c r="BG9" s="3">
        <f ca="1">Forudsætninger!H89*H9</f>
        <v>0</v>
      </c>
      <c r="BH9" s="3">
        <f ca="1">Forudsætninger!I89*I9</f>
        <v>0</v>
      </c>
      <c r="BI9" s="3">
        <f ca="1">Forudsætninger!J89*J9</f>
        <v>0</v>
      </c>
      <c r="BJ9" s="3">
        <f ca="1">Forudsætninger!K89*K9</f>
        <v>0</v>
      </c>
      <c r="BK9" s="3">
        <f ca="1">Forudsætninger!L89*L9</f>
        <v>0</v>
      </c>
      <c r="BL9" s="3">
        <f ca="1">Forudsætninger!M89*M9</f>
        <v>0</v>
      </c>
      <c r="BM9" s="3">
        <f ca="1">Forudsætninger!N89*N9</f>
        <v>0</v>
      </c>
      <c r="BN9" s="3">
        <f ca="1">Forudsætninger!O89*O9</f>
        <v>0</v>
      </c>
      <c r="BO9" s="3">
        <f ca="1">Forudsætninger!P89*P9</f>
        <v>0</v>
      </c>
      <c r="BP9" s="3">
        <f ca="1">Forudsætninger!Q89*Q9</f>
        <v>0</v>
      </c>
      <c r="BQ9" s="3">
        <f ca="1">Forudsætninger!R89*R9</f>
        <v>0</v>
      </c>
      <c r="BR9" s="3">
        <f ca="1">Forudsætninger!S89*S9</f>
        <v>0</v>
      </c>
      <c r="BS9" s="3">
        <f ca="1">Forudsætninger!T89*T9</f>
        <v>0</v>
      </c>
      <c r="BT9" s="3">
        <f ca="1">Forudsætninger!U89*U9</f>
        <v>0</v>
      </c>
      <c r="BU9" s="3">
        <f ca="1">Forudsætninger!V89*V9</f>
        <v>0</v>
      </c>
      <c r="BV9" s="3">
        <f ca="1">Forudsætninger!W89*W9</f>
        <v>0</v>
      </c>
      <c r="BW9" s="3">
        <f ca="1">Forudsætninger!X89*X9</f>
        <v>0</v>
      </c>
      <c r="BX9" s="3">
        <f ca="1">Forudsætninger!Y89*Y9</f>
        <v>0</v>
      </c>
      <c r="BY9" s="3">
        <f ca="1">Forudsætninger!Z89*Z9</f>
        <v>0</v>
      </c>
      <c r="BZ9" s="3">
        <f ca="1">Forudsætninger!AA89*AA9</f>
        <v>0</v>
      </c>
      <c r="CA9" s="3">
        <f ca="1">Forudsætninger!AB89*AB9</f>
        <v>0</v>
      </c>
      <c r="CB9" s="3">
        <f ca="1">Forudsætninger!AC89*AC9</f>
        <v>0</v>
      </c>
      <c r="CC9" s="3">
        <f ca="1">Forudsætninger!AD89*AD9</f>
        <v>0</v>
      </c>
      <c r="CD9" s="3">
        <f ca="1">Forudsætninger!AE89*AE9</f>
        <v>0</v>
      </c>
      <c r="CE9" s="3">
        <f ca="1">Forudsætninger!AF89*AF9</f>
        <v>0</v>
      </c>
      <c r="CF9" s="3">
        <f ca="1">Forudsætninger!AG89*AG9</f>
        <v>0</v>
      </c>
      <c r="CG9" s="3">
        <f ca="1">Forudsætninger!AH89*AH9</f>
        <v>0</v>
      </c>
      <c r="CH9" s="3">
        <f ca="1">Forudsætninger!AI89*AI9</f>
        <v>0</v>
      </c>
      <c r="CI9" s="3">
        <f ca="1">Forudsætninger!AJ89*AJ9</f>
        <v>0</v>
      </c>
      <c r="CJ9" s="3">
        <f ca="1">Forudsætninger!AK89*AK9</f>
        <v>0</v>
      </c>
      <c r="CK9" s="3">
        <f ca="1">Forudsætninger!AL89*AL9</f>
        <v>0</v>
      </c>
      <c r="CL9" s="3">
        <f ca="1">Forudsætninger!AM89*AM9</f>
        <v>0</v>
      </c>
      <c r="CM9" s="3">
        <f ca="1">Forudsætninger!AN89*AN9</f>
        <v>0</v>
      </c>
      <c r="CN9" s="3">
        <f ca="1">Forudsætninger!AO89*AO9</f>
        <v>0</v>
      </c>
      <c r="CO9" s="3">
        <f ca="1">Forudsætninger!AP89*AP9</f>
        <v>0</v>
      </c>
      <c r="CP9" s="3">
        <f ca="1">Forudsætninger!AQ89*AQ9</f>
        <v>0</v>
      </c>
      <c r="CQ9" s="3">
        <f ca="1">Forudsætninger!AR89*AR9</f>
        <v>0</v>
      </c>
      <c r="CR9" s="3">
        <f ca="1">Forudsætninger!AS89*AS9</f>
        <v>0</v>
      </c>
      <c r="CS9" s="3">
        <f ca="1">Forudsætninger!AT89*AT9</f>
        <v>0</v>
      </c>
      <c r="CT9" s="3">
        <f ca="1">Forudsætninger!AU89*AU9</f>
        <v>0</v>
      </c>
      <c r="CU9" s="3">
        <f ca="1">Forudsætninger!AV89*AV9</f>
        <v>0</v>
      </c>
      <c r="CV9" s="3">
        <f ca="1">Forudsætninger!AW89*AW9</f>
        <v>0</v>
      </c>
      <c r="CW9" s="3">
        <f ca="1">Forudsætninger!AX89*AX9</f>
        <v>0</v>
      </c>
      <c r="CX9" s="3">
        <f ca="1">Forudsætninger!AY89*AY9</f>
        <v>0</v>
      </c>
      <c r="CY9" s="4">
        <f ca="1">NPV(Forudsætninger!$B$3,CZ9:EW9)*(1+Forudsætninger!$B$3)</f>
        <v>0</v>
      </c>
      <c r="CZ9" s="3">
        <f ca="1">Forudsætninger!E235*B9</f>
        <v>0</v>
      </c>
      <c r="DA9" s="3">
        <f ca="1">Forudsætninger!F235*C9</f>
        <v>0</v>
      </c>
      <c r="DB9" s="3">
        <f ca="1">Forudsætninger!G235*D9</f>
        <v>0</v>
      </c>
      <c r="DC9" s="3">
        <f ca="1">Forudsætninger!H235*E9</f>
        <v>0</v>
      </c>
      <c r="DD9" s="3">
        <f ca="1">Forudsætninger!I235*F9</f>
        <v>0</v>
      </c>
      <c r="DE9" s="3">
        <f ca="1">Forudsætninger!J235*G9</f>
        <v>0</v>
      </c>
      <c r="DF9" s="3">
        <f ca="1">Forudsætninger!K235*H9</f>
        <v>0</v>
      </c>
      <c r="DG9" s="3">
        <f ca="1">Forudsætninger!L235*I9</f>
        <v>0</v>
      </c>
      <c r="DH9" s="3">
        <f ca="1">Forudsætninger!M235*J9</f>
        <v>0</v>
      </c>
      <c r="DI9" s="3">
        <f ca="1">Forudsætninger!N235*K9</f>
        <v>0</v>
      </c>
      <c r="DJ9" s="3">
        <f ca="1">Forudsætninger!O235*L9</f>
        <v>0</v>
      </c>
      <c r="DK9" s="3">
        <f ca="1">Forudsætninger!P235*M9</f>
        <v>0</v>
      </c>
      <c r="DL9" s="3">
        <f ca="1">Forudsætninger!Q235*N9</f>
        <v>0</v>
      </c>
      <c r="DM9" s="3">
        <f ca="1">Forudsætninger!R235*O9</f>
        <v>0</v>
      </c>
      <c r="DN9" s="3">
        <f ca="1">Forudsætninger!S235*P9</f>
        <v>0</v>
      </c>
      <c r="DO9" s="3">
        <f ca="1">Forudsætninger!T235*Q9</f>
        <v>0</v>
      </c>
      <c r="DP9" s="3">
        <f ca="1">Forudsætninger!U235*R9</f>
        <v>0</v>
      </c>
      <c r="DQ9" s="3">
        <f ca="1">Forudsætninger!V235*S9</f>
        <v>0</v>
      </c>
      <c r="DR9" s="3">
        <f ca="1">Forudsætninger!W235*T9</f>
        <v>0</v>
      </c>
      <c r="DS9" s="3">
        <f ca="1">Forudsætninger!X235*U9</f>
        <v>0</v>
      </c>
      <c r="DT9" s="3">
        <f ca="1">Forudsætninger!Y235*V9</f>
        <v>0</v>
      </c>
      <c r="DU9" s="3">
        <f ca="1">Forudsætninger!Z235*W9</f>
        <v>0</v>
      </c>
      <c r="DV9" s="3">
        <f ca="1">Forudsætninger!AA235*X9</f>
        <v>0</v>
      </c>
      <c r="DW9" s="3">
        <f ca="1">Forudsætninger!AB235*Y9</f>
        <v>0</v>
      </c>
      <c r="DX9" s="3">
        <f ca="1">Forudsætninger!AC235*Z9</f>
        <v>0</v>
      </c>
      <c r="DY9" s="3">
        <f ca="1">Forudsætninger!AD235*AA9</f>
        <v>0</v>
      </c>
      <c r="DZ9" s="3">
        <f ca="1">Forudsætninger!AE235*AB9</f>
        <v>0</v>
      </c>
      <c r="EA9" s="3">
        <f ca="1">Forudsætninger!AF235*AC9</f>
        <v>0</v>
      </c>
      <c r="EB9" s="3">
        <f ca="1">Forudsætninger!AG235*AD9</f>
        <v>0</v>
      </c>
      <c r="EC9" s="3">
        <f ca="1">Forudsætninger!AH235*AE9</f>
        <v>0</v>
      </c>
      <c r="ED9" s="3">
        <f ca="1">Forudsætninger!AI235*AF9</f>
        <v>0</v>
      </c>
      <c r="EE9" s="3">
        <f ca="1">Forudsætninger!AJ235*AG9</f>
        <v>0</v>
      </c>
      <c r="EF9" s="3">
        <f ca="1">Forudsætninger!AK235*AH9</f>
        <v>0</v>
      </c>
      <c r="EG9" s="3">
        <f ca="1">Forudsætninger!AL235*AI9</f>
        <v>0</v>
      </c>
      <c r="EH9" s="3">
        <f ca="1">Forudsætninger!AM235*AJ9</f>
        <v>0</v>
      </c>
      <c r="EI9" s="3">
        <f ca="1">Forudsætninger!AN235*AK9</f>
        <v>0</v>
      </c>
      <c r="EJ9" s="3">
        <f ca="1">Forudsætninger!AO235*AL9</f>
        <v>0</v>
      </c>
      <c r="EK9" s="3">
        <f ca="1">Forudsætninger!AP235*AM9</f>
        <v>0</v>
      </c>
      <c r="EL9" s="3">
        <f ca="1">Forudsætninger!AQ235*AN9</f>
        <v>0</v>
      </c>
      <c r="EM9" s="3">
        <f ca="1">Forudsætninger!AR235*AO9</f>
        <v>0</v>
      </c>
      <c r="EN9" s="3">
        <f ca="1">Forudsætninger!AS235*AP9</f>
        <v>0</v>
      </c>
      <c r="EO9" s="3">
        <f ca="1">Forudsætninger!AT235*AQ9</f>
        <v>0</v>
      </c>
      <c r="EP9" s="3">
        <f ca="1">Forudsætninger!AU235*AR9</f>
        <v>0</v>
      </c>
      <c r="EQ9" s="3">
        <f ca="1">Forudsætninger!AV235*AS9</f>
        <v>0</v>
      </c>
      <c r="ER9" s="3">
        <f ca="1">Forudsætninger!AW235*AT9</f>
        <v>0</v>
      </c>
      <c r="ES9" s="3">
        <f ca="1">Forudsætninger!AX235*AU9</f>
        <v>0</v>
      </c>
      <c r="ET9" s="3">
        <f ca="1">Forudsætninger!AY235*AV9</f>
        <v>0</v>
      </c>
      <c r="EU9" s="3">
        <f ca="1">Forudsætninger!AZ235*AW9</f>
        <v>0</v>
      </c>
      <c r="EV9" s="3">
        <f ca="1">Forudsætninger!BA235*AX9</f>
        <v>0</v>
      </c>
      <c r="EW9" s="3">
        <f ca="1">Forudsætninger!BB235*AY9</f>
        <v>0</v>
      </c>
      <c r="EX9" s="3">
        <f ca="1">IF(Input!$B9="I",$AZ9,0)</f>
        <v>0</v>
      </c>
      <c r="EY9" s="3">
        <f ca="1">IF(Input!$B9="II",$AZ9,0)</f>
        <v>0</v>
      </c>
      <c r="EZ9" s="3">
        <f ca="1">IF(Input!$B9="III",$AZ9,0)</f>
        <v>0</v>
      </c>
      <c r="FA9" s="3">
        <f ca="1">IF(Input!$B9="IV",$AZ9,0)</f>
        <v>0</v>
      </c>
      <c r="FB9" s="3">
        <f ca="1">IF(Input!$B9="I",$CY9,0)</f>
        <v>0</v>
      </c>
      <c r="FC9" s="3">
        <f ca="1">IF(Input!$B9="II",$CY9,0)</f>
        <v>0</v>
      </c>
      <c r="FD9" s="3">
        <f ca="1">IF(Input!$B9="III",$CY9,0)</f>
        <v>0</v>
      </c>
      <c r="FE9" s="3">
        <f ca="1">IF(Input!$B9="IV",$CY9,0)</f>
        <v>0</v>
      </c>
      <c r="FF9" s="3">
        <f ca="1">IF(Input!$C9="Økonomisk",$AZ9,0)</f>
        <v>0</v>
      </c>
      <c r="FG9" s="3">
        <f ca="1">IF(Input!$C9="Miljø",$AZ9,0)</f>
        <v>0</v>
      </c>
    </row>
    <row r="10" spans="1:163">
      <c r="A10" s="2" t="str">
        <f ca="1">IF(Input!A10="","",Input!A10)</f>
        <v>CO2 fra fossilt brændsel</v>
      </c>
      <c r="B10" s="3">
        <f ca="1">IF('Differentierede effekter'!D10="",Input!J10+Input!G10+IF(Forudsætninger!$B$4=1,Input!K10,0),'Differentierede effekter'!D10)</f>
        <v>90.46</v>
      </c>
      <c r="C10" s="3">
        <f ca="1">IF(C$2-$B$2&lt;Forudsætninger!$B$4,IF('Differentierede effekter'!H10="",IF(Forudsætninger!$B$4&gt;C$2-$B$2,Input!$G10,0)+IF(Forudsætninger!$B$4=C$2-$B$2+1,Input!$K10,0),'Differentierede effekter'!H10),0)</f>
        <v>90.46</v>
      </c>
      <c r="D10" s="3">
        <f ca="1">IF(D$2-$B$2&lt;Forudsætninger!$B$4,IF('Differentierede effekter'!L10="",IF(Forudsætninger!$B$4&gt;D$2-$B$2,Input!$G10,0)+IF(Forudsætninger!$B$4=D$2-$B$2+1,Input!$K10,0),'Differentierede effekter'!L10),0)</f>
        <v>90.46</v>
      </c>
      <c r="E10" s="3">
        <f ca="1">IF(E$2-$B$2&lt;Forudsætninger!$B$4,IF('Differentierede effekter'!P10="",IF(Forudsætninger!$B$4&gt;E$2-$B$2,Input!$G10,0)+IF(Forudsætninger!$B$4=E$2-$B$2+1,Input!$K10,0),'Differentierede effekter'!P10),0)</f>
        <v>90.46</v>
      </c>
      <c r="F10" s="3">
        <f ca="1">IF(F$2-$B$2&lt;Forudsætninger!$B$4,IF('Differentierede effekter'!T10="",IF(Forudsætninger!$B$4&gt;F$2-$B$2,Input!$G10,0)+IF(Forudsætninger!$B$4=F$2-$B$2+1,Input!$K10,0),'Differentierede effekter'!T10),0)</f>
        <v>90.46</v>
      </c>
      <c r="G10" s="3">
        <f ca="1">IF(G$2-$B$2&lt;Forudsætninger!$B$4,IF('Differentierede effekter'!X10="",IF(Forudsætninger!$B$4&gt;G$2-$B$2,Input!$G10,0)+IF(Forudsætninger!$B$4=G$2-$B$2+1,Input!$K10,0),'Differentierede effekter'!X10),0)</f>
        <v>90.46</v>
      </c>
      <c r="H10" s="3">
        <f ca="1">IF(H$2-$B$2&lt;Forudsætninger!$B$4,IF('Differentierede effekter'!AB10="",IF(Forudsætninger!$B$4&gt;H$2-$B$2,Input!$G10,0)+IF(Forudsætninger!$B$4=H$2-$B$2+1,Input!$K10,0),'Differentierede effekter'!AB10),0)</f>
        <v>90.46</v>
      </c>
      <c r="I10" s="3">
        <f ca="1">IF(I$2-$B$2&lt;Forudsætninger!$B$4,IF('Differentierede effekter'!AF10="",IF(Forudsætninger!$B$4&gt;I$2-$B$2,Input!$G10,0)+IF(Forudsætninger!$B$4=I$2-$B$2+1,Input!$K10,0),'Differentierede effekter'!AF10),0)</f>
        <v>90.46</v>
      </c>
      <c r="J10" s="3">
        <f ca="1">IF(J$2-$B$2&lt;Forudsætninger!$B$4,IF('Differentierede effekter'!AJ10="",IF(Forudsætninger!$B$4&gt;J$2-$B$2,Input!$G10,0)+IF(Forudsætninger!$B$4=J$2-$B$2+1,Input!$K10,0),'Differentierede effekter'!AJ10),0)</f>
        <v>90.46</v>
      </c>
      <c r="K10" s="3">
        <f ca="1">IF(K$2-$B$2&lt;Forudsætninger!$B$4,IF('Differentierede effekter'!AN10="",IF(Forudsætninger!$B$4&gt;K$2-$B$2,Input!$G10,0)+IF(Forudsætninger!$B$4=K$2-$B$2+1,Input!$K10,0),'Differentierede effekter'!AN10),0)</f>
        <v>90.46</v>
      </c>
      <c r="L10" s="3">
        <f ca="1">IF(L$2-$B$2&lt;Forudsætninger!$B$4,IF('Differentierede effekter'!AR10="",IF(Forudsætninger!$B$4&gt;L$2-$B$2,Input!$G10,0)+IF(Forudsætninger!$B$4=L$2-$B$2+1,Input!$K10,0),'Differentierede effekter'!AR10),0)</f>
        <v>0</v>
      </c>
      <c r="M10" s="3">
        <f ca="1">IF(M$2-$B$2&lt;Forudsætninger!$B$4,IF('Differentierede effekter'!AV10="",IF(Forudsætninger!$B$4&gt;M$2-$B$2,Input!$G10,0)+IF(Forudsætninger!$B$4=M$2-$B$2+1,Input!$K10,0),'Differentierede effekter'!AV10),0)</f>
        <v>0</v>
      </c>
      <c r="N10" s="3">
        <f ca="1">IF(N$2-$B$2&lt;Forudsætninger!$B$4,IF('Differentierede effekter'!AZ10="",IF(Forudsætninger!$B$4&gt;N$2-$B$2,Input!$G10,0)+IF(Forudsætninger!$B$4=N$2-$B$2+1,Input!$K10,0),'Differentierede effekter'!AZ10),0)</f>
        <v>0</v>
      </c>
      <c r="O10" s="3">
        <f ca="1">IF(O$2-$B$2&lt;Forudsætninger!$B$4,IF('Differentierede effekter'!BD10="",IF(Forudsætninger!$B$4&gt;O$2-$B$2,Input!$G10,0)+IF(Forudsætninger!$B$4=O$2-$B$2+1,Input!$K10,0),'Differentierede effekter'!BD10),0)</f>
        <v>0</v>
      </c>
      <c r="P10" s="3">
        <f ca="1">IF(P$2-$B$2&lt;Forudsætninger!$B$4,IF('Differentierede effekter'!BH10="",IF(Forudsætninger!$B$4&gt;P$2-$B$2,Input!$G10,0)+IF(Forudsætninger!$B$4=P$2-$B$2+1,Input!$K10,0),'Differentierede effekter'!BH10),0)</f>
        <v>0</v>
      </c>
      <c r="Q10" s="3">
        <f ca="1">IF(Q$2-$B$2&lt;Forudsætninger!$B$4,IF('Differentierede effekter'!BL10="",IF(Forudsætninger!$B$4&gt;Q$2-$B$2,Input!$G10,0)+IF(Forudsætninger!$B$4=Q$2-$B$2+1,Input!$K10,0),'Differentierede effekter'!BL10),0)</f>
        <v>0</v>
      </c>
      <c r="R10" s="3">
        <f ca="1">IF(R$2-$B$2&lt;Forudsætninger!$B$4,IF('Differentierede effekter'!BP10="",IF(Forudsætninger!$B$4&gt;R$2-$B$2,Input!$G10,0)+IF(Forudsætninger!$B$4=R$2-$B$2+1,Input!$K10,0),'Differentierede effekter'!BP10),0)</f>
        <v>0</v>
      </c>
      <c r="S10" s="3">
        <f ca="1">IF(S$2-$B$2&lt;Forudsætninger!$B$4,IF('Differentierede effekter'!BT10="",IF(Forudsætninger!$B$4&gt;S$2-$B$2,Input!$G10,0)+IF(Forudsætninger!$B$4=S$2-$B$2+1,Input!$K10,0),'Differentierede effekter'!BT10),0)</f>
        <v>0</v>
      </c>
      <c r="T10" s="3">
        <f ca="1">IF(T$2-$B$2&lt;Forudsætninger!$B$4,IF('Differentierede effekter'!BX10="",IF(Forudsætninger!$B$4&gt;T$2-$B$2,Input!$G10,0)+IF(Forudsætninger!$B$4=T$2-$B$2+1,Input!$K10,0),'Differentierede effekter'!BX10),0)</f>
        <v>0</v>
      </c>
      <c r="U10" s="3">
        <f ca="1">IF(U$2-$B$2&lt;Forudsætninger!$B$4,IF('Differentierede effekter'!CB10="",IF(Forudsætninger!$B$4&gt;U$2-$B$2,Input!$G10,0)+IF(Forudsætninger!$B$4=U$2-$B$2+1,Input!$K10,0),'Differentierede effekter'!CB10),0)</f>
        <v>0</v>
      </c>
      <c r="V10" s="3">
        <f ca="1">IF(V$2-$B$2&lt;Forudsætninger!$B$4,IF('Differentierede effekter'!CF10="",IF(Forudsætninger!$B$4&gt;V$2-$B$2,Input!$G10,0)+IF(Forudsætninger!$B$4=V$2-$B$2+1,Input!$K10,0),'Differentierede effekter'!CF10),0)</f>
        <v>0</v>
      </c>
      <c r="W10" s="3">
        <f ca="1">IF(W$2-$B$2&lt;Forudsætninger!$B$4,IF('Differentierede effekter'!CJ10="",IF(Forudsætninger!$B$4&gt;W$2-$B$2,Input!$G10,0)+IF(Forudsætninger!$B$4=W$2-$B$2+1,Input!$K10,0),'Differentierede effekter'!CJ10),0)</f>
        <v>0</v>
      </c>
      <c r="X10" s="3">
        <f ca="1">IF(X$2-$B$2&lt;Forudsætninger!$B$4,IF('Differentierede effekter'!CN10="",IF(Forudsætninger!$B$4&gt;X$2-$B$2,Input!$G10,0)+IF(Forudsætninger!$B$4=X$2-$B$2+1,Input!$K10,0),'Differentierede effekter'!CN10),0)</f>
        <v>0</v>
      </c>
      <c r="Y10" s="3">
        <f ca="1">IF(Y$2-$B$2&lt;Forudsætninger!$B$4,IF('Differentierede effekter'!CR10="",IF(Forudsætninger!$B$4&gt;Y$2-$B$2,Input!$G10,0)+IF(Forudsætninger!$B$4=Y$2-$B$2+1,Input!$K10,0),'Differentierede effekter'!CR10),0)</f>
        <v>0</v>
      </c>
      <c r="Z10" s="3">
        <f ca="1">IF(Z$2-$B$2&lt;Forudsætninger!$B$4,IF('Differentierede effekter'!CV10="",IF(Forudsætninger!$B$4&gt;Z$2-$B$2,Input!$G10,0)+IF(Forudsætninger!$B$4=Z$2-$B$2+1,Input!$K10,0),'Differentierede effekter'!CV10),0)</f>
        <v>0</v>
      </c>
      <c r="AA10" s="3">
        <f ca="1">IF(AA$2-$B$2&lt;Forudsætninger!$B$4,IF('Differentierede effekter'!CZ10="",IF(Forudsætninger!$B$4&gt;AA$2-$B$2,Input!$G10,0)+IF(Forudsætninger!$B$4=AA$2-$B$2+1,Input!$K10,0),'Differentierede effekter'!CZ10),0)</f>
        <v>0</v>
      </c>
      <c r="AB10" s="3">
        <f ca="1">IF(AB$2-$B$2&lt;Forudsætninger!$B$4,IF('Differentierede effekter'!DD10="",IF(Forudsætninger!$B$4&gt;AB$2-$B$2,Input!$G10,0)+IF(Forudsætninger!$B$4=AB$2-$B$2+1,Input!$K10,0),'Differentierede effekter'!DD10),0)</f>
        <v>0</v>
      </c>
      <c r="AC10" s="3">
        <f ca="1">IF(AC$2-$B$2&lt;Forudsætninger!$B$4,IF('Differentierede effekter'!DH10="",IF(Forudsætninger!$B$4&gt;AC$2-$B$2,Input!$G10,0)+IF(Forudsætninger!$B$4=AC$2-$B$2+1,Input!$K10,0),'Differentierede effekter'!DH10),0)</f>
        <v>0</v>
      </c>
      <c r="AD10" s="3">
        <f ca="1">IF(AD$2-$B$2&lt;Forudsætninger!$B$4,IF('Differentierede effekter'!DL10="",IF(Forudsætninger!$B$4&gt;AD$2-$B$2,Input!$G10,0)+IF(Forudsætninger!$B$4=AD$2-$B$2+1,Input!$K10,0),'Differentierede effekter'!DL10),0)</f>
        <v>0</v>
      </c>
      <c r="AE10" s="3">
        <f ca="1">IF(AE$2-$B$2&lt;Forudsætninger!$B$4,IF('Differentierede effekter'!DP10="",IF(Forudsætninger!$B$4&gt;AE$2-$B$2,Input!$G10,0)+IF(Forudsætninger!$B$4=AE$2-$B$2+1,Input!$K10,0),'Differentierede effekter'!DP10),0)</f>
        <v>0</v>
      </c>
      <c r="AF10" s="3">
        <f ca="1">IF(AF$2-$B$2&lt;Forudsætninger!$B$4,IF('Differentierede effekter'!DQ10="",IF(Forudsætninger!$B$4&gt;AF$2-$B$2,Input!$G10,0)+IF(Forudsætninger!$B$4=AF$2-$B$2+1,Input!$K10,0),'Differentierede effekter'!DQ10),0)</f>
        <v>0</v>
      </c>
      <c r="AG10" s="3">
        <f ca="1">IF(AG$2-$B$2&lt;Forudsætninger!$B$4,IF('Differentierede effekter'!DU10="",IF(Forudsætninger!$B$4&gt;AG$2-$B$2,Input!$G10,0)+IF(Forudsætninger!$B$4=AG$2-$B$2+1,Input!$K10,0),'Differentierede effekter'!DU10),0)</f>
        <v>0</v>
      </c>
      <c r="AH10" s="3">
        <f ca="1">IF(AH$2-$B$2&lt;Forudsætninger!$B$4,IF('Differentierede effekter'!DY10="",IF(Forudsætninger!$B$4&gt;AH$2-$B$2,Input!$G10,0)+IF(Forudsætninger!$B$4=AH$2-$B$2+1,Input!$K10,0),'Differentierede effekter'!DY10),0)</f>
        <v>0</v>
      </c>
      <c r="AI10" s="3">
        <f ca="1">IF(AI$2-$B$2&lt;Forudsætninger!$B$4,IF('Differentierede effekter'!EC10="",IF(Forudsætninger!$B$4&gt;AI$2-$B$2,Input!$G10,0)+IF(Forudsætninger!$B$4=AI$2-$B$2+1,Input!$K10,0),'Differentierede effekter'!EC10),0)</f>
        <v>0</v>
      </c>
      <c r="AJ10" s="3">
        <f ca="1">IF(AJ$2-$B$2&lt;Forudsætninger!$B$4,IF('Differentierede effekter'!EG10="",IF(Forudsætninger!$B$4&gt;AJ$2-$B$2,Input!$G10,0)+IF(Forudsætninger!$B$4=AJ$2-$B$2+1,Input!$K10,0),'Differentierede effekter'!EG10),0)</f>
        <v>0</v>
      </c>
      <c r="AK10" s="3">
        <f ca="1">IF(AK$2-$B$2&lt;Forudsætninger!$B$4,IF('Differentierede effekter'!EK10="",IF(Forudsætninger!$B$4&gt;AK$2-$B$2,Input!$G10,0)+IF(Forudsætninger!$B$4=AK$2-$B$2+1,Input!$K10,0),'Differentierede effekter'!EK10),0)</f>
        <v>0</v>
      </c>
      <c r="AL10" s="3">
        <f ca="1">IF(AL$2-$B$2&lt;Forudsætninger!$B$4,IF('Differentierede effekter'!EO10="",IF(Forudsætninger!$B$4&gt;AL$2-$B$2,Input!$G10,0)+IF(Forudsætninger!$B$4=AL$2-$B$2+1,Input!$K10,0),'Differentierede effekter'!EO10),0)</f>
        <v>0</v>
      </c>
      <c r="AM10" s="3">
        <f ca="1">IF(AM$2-$B$2&lt;Forudsætninger!$B$4,IF('Differentierede effekter'!EP10="",IF(Forudsætninger!$B$4&gt;AM$2-$B$2,Input!$G10,0)+IF(Forudsætninger!$B$4=AM$2-$B$2+1,Input!$K10,0),'Differentierede effekter'!EP10),0)</f>
        <v>0</v>
      </c>
      <c r="AN10" s="3">
        <f ca="1">IF(AN$2-$B$2&lt;Forudsætninger!$B$4,IF('Differentierede effekter'!ET10="",IF(Forudsætninger!$B$4&gt;AN$2-$B$2,Input!$G10,0)+IF(Forudsætninger!$B$4=AN$2-$B$2+1,Input!$K10,0),'Differentierede effekter'!ET10),0)</f>
        <v>0</v>
      </c>
      <c r="AO10" s="3">
        <f ca="1">IF(AO$2-$B$2&lt;Forudsætninger!$B$4,IF('Differentierede effekter'!EX10="",IF(Forudsætninger!$B$4&gt;AO$2-$B$2,Input!$G10,0)+IF(Forudsætninger!$B$4=AO$2-$B$2+1,Input!$K10,0),'Differentierede effekter'!EX10),0)</f>
        <v>0</v>
      </c>
      <c r="AP10" s="3">
        <f ca="1">IF(AP$2-$B$2&lt;Forudsætninger!$B$4,IF('Differentierede effekter'!FB10="",IF(Forudsætninger!$B$4&gt;AP$2-$B$2,Input!$G10,0)+IF(Forudsætninger!$B$4=AP$2-$B$2+1,Input!$K10,0),'Differentierede effekter'!FB10),0)</f>
        <v>0</v>
      </c>
      <c r="AQ10" s="3">
        <f ca="1">IF(AQ$2-$B$2&lt;Forudsætninger!$B$4,IF('Differentierede effekter'!FF10="",IF(Forudsætninger!$B$4&gt;AQ$2-$B$2,Input!$G10,0)+IF(Forudsætninger!$B$4=AQ$2-$B$2+1,Input!$K10,0),'Differentierede effekter'!FF10),0)</f>
        <v>0</v>
      </c>
      <c r="AR10" s="3">
        <f ca="1">IF(AR$2-$B$2&lt;Forudsætninger!$B$4,IF('Differentierede effekter'!FJ10="",IF(Forudsætninger!$B$4&gt;AR$2-$B$2,Input!$G10,0)+IF(Forudsætninger!$B$4=AR$2-$B$2+1,Input!$K10,0),'Differentierede effekter'!FJ10),0)</f>
        <v>0</v>
      </c>
      <c r="AS10" s="3">
        <f ca="1">IF(AS$2-$B$2&lt;Forudsætninger!$B$4,IF('Differentierede effekter'!FN10="",IF(Forudsætninger!$B$4&gt;AS$2-$B$2,Input!$G10,0)+IF(Forudsætninger!$B$4=AS$2-$B$2+1,Input!$K10,0),'Differentierede effekter'!FN10),0)</f>
        <v>0</v>
      </c>
      <c r="AT10" s="3">
        <f ca="1">IF(AT$2-$B$2&lt;Forudsætninger!$B$4,IF('Differentierede effekter'!FR10="",IF(Forudsætninger!$B$4&gt;AT$2-$B$2,Input!$G10,0)+IF(Forudsætninger!$B$4=AT$2-$B$2+1,Input!$K10,0),'Differentierede effekter'!FR10),0)</f>
        <v>0</v>
      </c>
      <c r="AU10" s="3">
        <f ca="1">IF(AU$2-$B$2&lt;Forudsætninger!$B$4,IF('Differentierede effekter'!FV10="",IF(Forudsætninger!$B$4&gt;AU$2-$B$2,Input!$G10,0)+IF(Forudsætninger!$B$4=AU$2-$B$2+1,Input!$K10,0),'Differentierede effekter'!FV10),0)</f>
        <v>0</v>
      </c>
      <c r="AV10" s="3">
        <f ca="1">IF(AV$2-$B$2&lt;Forudsætninger!$B$4,IF('Differentierede effekter'!FZ10="",IF(Forudsætninger!$B$4&gt;AV$2-$B$2,Input!$G10,0)+IF(Forudsætninger!$B$4=AV$2-$B$2+1,Input!$K10,0),'Differentierede effekter'!FZ10),0)</f>
        <v>0</v>
      </c>
      <c r="AW10" s="3">
        <f ca="1">IF(AW$2-$B$2&lt;Forudsætninger!$B$4,IF('Differentierede effekter'!GD10="",IF(Forudsætninger!$B$4&gt;AW$2-$B$2,Input!$G10,0)+IF(Forudsætninger!$B$4=AW$2-$B$2+1,Input!$K10,0),'Differentierede effekter'!GD10),0)</f>
        <v>0</v>
      </c>
      <c r="AX10" s="3">
        <f ca="1">IF(AX$2-$B$2&lt;Forudsætninger!$B$4,IF('Differentierede effekter'!GH10="",IF(Forudsætninger!$B$4&gt;AX$2-$B$2,Input!$G10,0)+IF(Forudsætninger!$B$4=AX$2-$B$2+1,Input!$K10,0),'Differentierede effekter'!GH10),0)</f>
        <v>0</v>
      </c>
      <c r="AY10" s="3">
        <f ca="1">IF(AY$2-$B$2&lt;Forudsætninger!$B$4,IF('Differentierede effekter'!GL10="",IF(Forudsætninger!$B$4&gt;AY$2-$B$2,Input!$G10,0)+IF(Forudsætninger!$B$4=AY$2-$B$2+1,Input!$K10,0),'Differentierede effekter'!GL10),0)</f>
        <v>0</v>
      </c>
      <c r="AZ10" s="4">
        <f ca="1">NPV(Forudsætninger!$B$2,BA10:CX10)*(1+Forudsætninger!$B$2)</f>
        <v>146.04395116122868</v>
      </c>
      <c r="BA10" s="3">
        <f ca="1">Forudsætninger!B90*B10</f>
        <v>12.424037350842189</v>
      </c>
      <c r="BB10" s="3">
        <f ca="1">Forudsætninger!C90*C10</f>
        <v>13.837353769059689</v>
      </c>
      <c r="BC10" s="3">
        <f ca="1">Forudsætninger!D90*D10</f>
        <v>15.261626128503679</v>
      </c>
      <c r="BD10" s="3">
        <f ca="1">Forudsætninger!E90*E10</f>
        <v>17.025532665968928</v>
      </c>
      <c r="BE10" s="3">
        <f ca="1">Forudsætninger!F90*F10</f>
        <v>18.85517485079313</v>
      </c>
      <c r="BF10" s="3">
        <f ca="1">Forudsætninger!G90*G10</f>
        <v>19.742606090139002</v>
      </c>
      <c r="BG10" s="3">
        <f ca="1">Forudsætninger!H90*H10</f>
        <v>20.640993270711366</v>
      </c>
      <c r="BH10" s="3">
        <f ca="1">Forudsætninger!I90*I10</f>
        <v>21.528424510057238</v>
      </c>
      <c r="BI10" s="3">
        <f ca="1">Forudsætninger!J90*J10</f>
        <v>22.426811690629599</v>
      </c>
      <c r="BJ10" s="3">
        <f ca="1">Forudsætninger!K90*K10</f>
        <v>23.314242929975471</v>
      </c>
      <c r="BK10" s="3">
        <f ca="1">Forudsætninger!L90*L10</f>
        <v>0</v>
      </c>
      <c r="BL10" s="3">
        <f ca="1">Forudsætninger!M90*M10</f>
        <v>0</v>
      </c>
      <c r="BM10" s="3">
        <f ca="1">Forudsætninger!N90*N10</f>
        <v>0</v>
      </c>
      <c r="BN10" s="3">
        <f ca="1">Forudsætninger!O90*O10</f>
        <v>0</v>
      </c>
      <c r="BO10" s="3">
        <f ca="1">Forudsætninger!P90*P10</f>
        <v>0</v>
      </c>
      <c r="BP10" s="3">
        <f ca="1">Forudsætninger!Q90*Q10</f>
        <v>0</v>
      </c>
      <c r="BQ10" s="3">
        <f ca="1">Forudsætninger!R90*R10</f>
        <v>0</v>
      </c>
      <c r="BR10" s="3">
        <f ca="1">Forudsætninger!S90*S10</f>
        <v>0</v>
      </c>
      <c r="BS10" s="3">
        <f ca="1">Forudsætninger!T90*T10</f>
        <v>0</v>
      </c>
      <c r="BT10" s="3">
        <f ca="1">Forudsætninger!U90*U10</f>
        <v>0</v>
      </c>
      <c r="BU10" s="3">
        <f ca="1">Forudsætninger!V90*V10</f>
        <v>0</v>
      </c>
      <c r="BV10" s="3">
        <f ca="1">Forudsætninger!W90*W10</f>
        <v>0</v>
      </c>
      <c r="BW10" s="3">
        <f ca="1">Forudsætninger!X90*X10</f>
        <v>0</v>
      </c>
      <c r="BX10" s="3">
        <f ca="1">Forudsætninger!Y90*Y10</f>
        <v>0</v>
      </c>
      <c r="BY10" s="3">
        <f ca="1">Forudsætninger!Z90*Z10</f>
        <v>0</v>
      </c>
      <c r="BZ10" s="3">
        <f ca="1">Forudsætninger!AA90*AA10</f>
        <v>0</v>
      </c>
      <c r="CA10" s="3">
        <f ca="1">Forudsætninger!AB90*AB10</f>
        <v>0</v>
      </c>
      <c r="CB10" s="3">
        <f ca="1">Forudsætninger!AC90*AC10</f>
        <v>0</v>
      </c>
      <c r="CC10" s="3">
        <f ca="1">Forudsætninger!AD90*AD10</f>
        <v>0</v>
      </c>
      <c r="CD10" s="3">
        <f ca="1">Forudsætninger!AE90*AE10</f>
        <v>0</v>
      </c>
      <c r="CE10" s="3">
        <f ca="1">Forudsætninger!AF90*AF10</f>
        <v>0</v>
      </c>
      <c r="CF10" s="3">
        <f ca="1">Forudsætninger!AG90*AG10</f>
        <v>0</v>
      </c>
      <c r="CG10" s="3">
        <f ca="1">Forudsætninger!AH90*AH10</f>
        <v>0</v>
      </c>
      <c r="CH10" s="3">
        <f ca="1">Forudsætninger!AI90*AI10</f>
        <v>0</v>
      </c>
      <c r="CI10" s="3">
        <f ca="1">Forudsætninger!AJ90*AJ10</f>
        <v>0</v>
      </c>
      <c r="CJ10" s="3">
        <f ca="1">Forudsætninger!AK90*AK10</f>
        <v>0</v>
      </c>
      <c r="CK10" s="3">
        <f ca="1">Forudsætninger!AL90*AL10</f>
        <v>0</v>
      </c>
      <c r="CL10" s="3">
        <f ca="1">Forudsætninger!AM90*AM10</f>
        <v>0</v>
      </c>
      <c r="CM10" s="3">
        <f ca="1">Forudsætninger!AN90*AN10</f>
        <v>0</v>
      </c>
      <c r="CN10" s="3">
        <f ca="1">Forudsætninger!AO90*AO10</f>
        <v>0</v>
      </c>
      <c r="CO10" s="3">
        <f ca="1">Forudsætninger!AP90*AP10</f>
        <v>0</v>
      </c>
      <c r="CP10" s="3">
        <f ca="1">Forudsætninger!AQ90*AQ10</f>
        <v>0</v>
      </c>
      <c r="CQ10" s="3">
        <f ca="1">Forudsætninger!AR90*AR10</f>
        <v>0</v>
      </c>
      <c r="CR10" s="3">
        <f ca="1">Forudsætninger!AS90*AS10</f>
        <v>0</v>
      </c>
      <c r="CS10" s="3">
        <f ca="1">Forudsætninger!AT90*AT10</f>
        <v>0</v>
      </c>
      <c r="CT10" s="3">
        <f ca="1">Forudsætninger!AU90*AU10</f>
        <v>0</v>
      </c>
      <c r="CU10" s="3">
        <f ca="1">Forudsætninger!AV90*AV10</f>
        <v>0</v>
      </c>
      <c r="CV10" s="3">
        <f ca="1">Forudsætninger!AW90*AW10</f>
        <v>0</v>
      </c>
      <c r="CW10" s="3">
        <f ca="1">Forudsætninger!AX90*AX10</f>
        <v>0</v>
      </c>
      <c r="CX10" s="3">
        <f ca="1">Forudsætninger!AY90*AY10</f>
        <v>0</v>
      </c>
      <c r="CY10" s="4">
        <f ca="1">NPV(Forudsætninger!$B$3,CZ10:EW10)*(1+Forudsætninger!$B$3)</f>
        <v>0</v>
      </c>
      <c r="CZ10" s="3">
        <f ca="1">Forudsætninger!E236*B10</f>
        <v>0</v>
      </c>
      <c r="DA10" s="3">
        <f ca="1">Forudsætninger!F236*C10</f>
        <v>0</v>
      </c>
      <c r="DB10" s="3">
        <f ca="1">Forudsætninger!G236*D10</f>
        <v>0</v>
      </c>
      <c r="DC10" s="3">
        <f ca="1">Forudsætninger!H236*E10</f>
        <v>0</v>
      </c>
      <c r="DD10" s="3">
        <f ca="1">Forudsætninger!I236*F10</f>
        <v>0</v>
      </c>
      <c r="DE10" s="3">
        <f ca="1">Forudsætninger!J236*G10</f>
        <v>0</v>
      </c>
      <c r="DF10" s="3">
        <f ca="1">Forudsætninger!K236*H10</f>
        <v>0</v>
      </c>
      <c r="DG10" s="3">
        <f ca="1">Forudsætninger!L236*I10</f>
        <v>0</v>
      </c>
      <c r="DH10" s="3">
        <f ca="1">Forudsætninger!M236*J10</f>
        <v>0</v>
      </c>
      <c r="DI10" s="3">
        <f ca="1">Forudsætninger!N236*K10</f>
        <v>0</v>
      </c>
      <c r="DJ10" s="3">
        <f ca="1">Forudsætninger!O236*L10</f>
        <v>0</v>
      </c>
      <c r="DK10" s="3">
        <f ca="1">Forudsætninger!P236*M10</f>
        <v>0</v>
      </c>
      <c r="DL10" s="3">
        <f ca="1">Forudsætninger!Q236*N10</f>
        <v>0</v>
      </c>
      <c r="DM10" s="3">
        <f ca="1">Forudsætninger!R236*O10</f>
        <v>0</v>
      </c>
      <c r="DN10" s="3">
        <f ca="1">Forudsætninger!S236*P10</f>
        <v>0</v>
      </c>
      <c r="DO10" s="3">
        <f ca="1">Forudsætninger!T236*Q10</f>
        <v>0</v>
      </c>
      <c r="DP10" s="3">
        <f ca="1">Forudsætninger!U236*R10</f>
        <v>0</v>
      </c>
      <c r="DQ10" s="3">
        <f ca="1">Forudsætninger!V236*S10</f>
        <v>0</v>
      </c>
      <c r="DR10" s="3">
        <f ca="1">Forudsætninger!W236*T10</f>
        <v>0</v>
      </c>
      <c r="DS10" s="3">
        <f ca="1">Forudsætninger!X236*U10</f>
        <v>0</v>
      </c>
      <c r="DT10" s="3">
        <f ca="1">Forudsætninger!Y236*V10</f>
        <v>0</v>
      </c>
      <c r="DU10" s="3">
        <f ca="1">Forudsætninger!Z236*W10</f>
        <v>0</v>
      </c>
      <c r="DV10" s="3">
        <f ca="1">Forudsætninger!AA236*X10</f>
        <v>0</v>
      </c>
      <c r="DW10" s="3">
        <f ca="1">Forudsætninger!AB236*Y10</f>
        <v>0</v>
      </c>
      <c r="DX10" s="3">
        <f ca="1">Forudsætninger!AC236*Z10</f>
        <v>0</v>
      </c>
      <c r="DY10" s="3">
        <f ca="1">Forudsætninger!AD236*AA10</f>
        <v>0</v>
      </c>
      <c r="DZ10" s="3">
        <f ca="1">Forudsætninger!AE236*AB10</f>
        <v>0</v>
      </c>
      <c r="EA10" s="3">
        <f ca="1">Forudsætninger!AF236*AC10</f>
        <v>0</v>
      </c>
      <c r="EB10" s="3">
        <f ca="1">Forudsætninger!AG236*AD10</f>
        <v>0</v>
      </c>
      <c r="EC10" s="3">
        <f ca="1">Forudsætninger!AH236*AE10</f>
        <v>0</v>
      </c>
      <c r="ED10" s="3">
        <f ca="1">Forudsætninger!AI236*AF10</f>
        <v>0</v>
      </c>
      <c r="EE10" s="3">
        <f ca="1">Forudsætninger!AJ236*AG10</f>
        <v>0</v>
      </c>
      <c r="EF10" s="3">
        <f ca="1">Forudsætninger!AK236*AH10</f>
        <v>0</v>
      </c>
      <c r="EG10" s="3">
        <f ca="1">Forudsætninger!AL236*AI10</f>
        <v>0</v>
      </c>
      <c r="EH10" s="3">
        <f ca="1">Forudsætninger!AM236*AJ10</f>
        <v>0</v>
      </c>
      <c r="EI10" s="3">
        <f ca="1">Forudsætninger!AN236*AK10</f>
        <v>0</v>
      </c>
      <c r="EJ10" s="3">
        <f ca="1">Forudsætninger!AO236*AL10</f>
        <v>0</v>
      </c>
      <c r="EK10" s="3">
        <f ca="1">Forudsætninger!AP236*AM10</f>
        <v>0</v>
      </c>
      <c r="EL10" s="3">
        <f ca="1">Forudsætninger!AQ236*AN10</f>
        <v>0</v>
      </c>
      <c r="EM10" s="3">
        <f ca="1">Forudsætninger!AR236*AO10</f>
        <v>0</v>
      </c>
      <c r="EN10" s="3">
        <f ca="1">Forudsætninger!AS236*AP10</f>
        <v>0</v>
      </c>
      <c r="EO10" s="3">
        <f ca="1">Forudsætninger!AT236*AQ10</f>
        <v>0</v>
      </c>
      <c r="EP10" s="3">
        <f ca="1">Forudsætninger!AU236*AR10</f>
        <v>0</v>
      </c>
      <c r="EQ10" s="3">
        <f ca="1">Forudsætninger!AV236*AS10</f>
        <v>0</v>
      </c>
      <c r="ER10" s="3">
        <f ca="1">Forudsætninger!AW236*AT10</f>
        <v>0</v>
      </c>
      <c r="ES10" s="3">
        <f ca="1">Forudsætninger!AX236*AU10</f>
        <v>0</v>
      </c>
      <c r="ET10" s="3">
        <f ca="1">Forudsætninger!AY236*AV10</f>
        <v>0</v>
      </c>
      <c r="EU10" s="3">
        <f ca="1">Forudsætninger!AZ236*AW10</f>
        <v>0</v>
      </c>
      <c r="EV10" s="3">
        <f ca="1">Forudsætninger!BA236*AX10</f>
        <v>0</v>
      </c>
      <c r="EW10" s="3">
        <f ca="1">Forudsætninger!BB236*AY10</f>
        <v>0</v>
      </c>
      <c r="EX10" s="3">
        <f ca="1">IF(Input!$B10="I",$AZ10,0)</f>
        <v>0</v>
      </c>
      <c r="EY10" s="3">
        <f ca="1">IF(Input!$B10="II",$AZ10,0)</f>
        <v>0</v>
      </c>
      <c r="EZ10" s="3">
        <f ca="1">IF(Input!$B10="III",$AZ10,0)</f>
        <v>146.04395116122868</v>
      </c>
      <c r="FA10" s="3">
        <f ca="1">IF(Input!$B10="IV",$AZ10,0)</f>
        <v>0</v>
      </c>
      <c r="FB10" s="3">
        <f ca="1">IF(Input!$B10="I",$CY10,0)</f>
        <v>0</v>
      </c>
      <c r="FC10" s="3">
        <f ca="1">IF(Input!$B10="II",$CY10,0)</f>
        <v>0</v>
      </c>
      <c r="FD10" s="3">
        <f ca="1">IF(Input!$B10="III",$CY10,0)</f>
        <v>0</v>
      </c>
      <c r="FE10" s="3">
        <f ca="1">IF(Input!$B10="IV",$CY10,0)</f>
        <v>0</v>
      </c>
      <c r="FF10" s="3">
        <f ca="1">IF(Input!$C10="Økonomisk",$AZ10,0)</f>
        <v>0</v>
      </c>
      <c r="FG10" s="3">
        <f ca="1">IF(Input!$C10="Miljø",$AZ10,0)</f>
        <v>146.04395116122868</v>
      </c>
    </row>
    <row r="11" spans="1:163">
      <c r="A11" s="2" t="str">
        <f ca="1">IF(Input!A11="","",Input!A11)</f>
        <v>SO2</v>
      </c>
      <c r="B11" s="46">
        <f ca="1">IF('Differentierede effekter'!D11="",Input!J11+Input!G11+IF(Forudsætninger!$B$4=1,Input!K11,0),'Differentierede effekter'!D11)</f>
        <v>2.0661299999999997E-2</v>
      </c>
      <c r="C11" s="3">
        <f ca="1">IF(C$2-$B$2&lt;Forudsætninger!$B$4,IF('Differentierede effekter'!H11="",IF(Forudsætninger!$B$4&gt;C$2-$B$2,Input!$G11,0)+IF(Forudsætninger!$B$4=C$2-$B$2+1,Input!$K11,0),'Differentierede effekter'!H11),0)</f>
        <v>2.0661299999999997E-2</v>
      </c>
      <c r="D11" s="3">
        <f ca="1">IF(D$2-$B$2&lt;Forudsætninger!$B$4,IF('Differentierede effekter'!L11="",IF(Forudsætninger!$B$4&gt;D$2-$B$2,Input!$G11,0)+IF(Forudsætninger!$B$4=D$2-$B$2+1,Input!$K11,0),'Differentierede effekter'!L11),0)</f>
        <v>2.0661299999999997E-2</v>
      </c>
      <c r="E11" s="3">
        <f ca="1">IF(E$2-$B$2&lt;Forudsætninger!$B$4,IF('Differentierede effekter'!P11="",IF(Forudsætninger!$B$4&gt;E$2-$B$2,Input!$G11,0)+IF(Forudsætninger!$B$4=E$2-$B$2+1,Input!$K11,0),'Differentierede effekter'!P11),0)</f>
        <v>2.0661299999999997E-2</v>
      </c>
      <c r="F11" s="3">
        <f ca="1">IF(F$2-$B$2&lt;Forudsætninger!$B$4,IF('Differentierede effekter'!T11="",IF(Forudsætninger!$B$4&gt;F$2-$B$2,Input!$G11,0)+IF(Forudsætninger!$B$4=F$2-$B$2+1,Input!$K11,0),'Differentierede effekter'!T11),0)</f>
        <v>2.0661299999999997E-2</v>
      </c>
      <c r="G11" s="3">
        <f ca="1">IF(G$2-$B$2&lt;Forudsætninger!$B$4,IF('Differentierede effekter'!X11="",IF(Forudsætninger!$B$4&gt;G$2-$B$2,Input!$G11,0)+IF(Forudsætninger!$B$4=G$2-$B$2+1,Input!$K11,0),'Differentierede effekter'!X11),0)</f>
        <v>2.0661299999999997E-2</v>
      </c>
      <c r="H11" s="3">
        <f ca="1">IF(H$2-$B$2&lt;Forudsætninger!$B$4,IF('Differentierede effekter'!AB11="",IF(Forudsætninger!$B$4&gt;H$2-$B$2,Input!$G11,0)+IF(Forudsætninger!$B$4=H$2-$B$2+1,Input!$K11,0),'Differentierede effekter'!AB11),0)</f>
        <v>2.0661299999999997E-2</v>
      </c>
      <c r="I11" s="3">
        <f ca="1">IF(I$2-$B$2&lt;Forudsætninger!$B$4,IF('Differentierede effekter'!AF11="",IF(Forudsætninger!$B$4&gt;I$2-$B$2,Input!$G11,0)+IF(Forudsætninger!$B$4=I$2-$B$2+1,Input!$K11,0),'Differentierede effekter'!AF11),0)</f>
        <v>2.0661299999999997E-2</v>
      </c>
      <c r="J11" s="3">
        <f ca="1">IF(J$2-$B$2&lt;Forudsætninger!$B$4,IF('Differentierede effekter'!AJ11="",IF(Forudsætninger!$B$4&gt;J$2-$B$2,Input!$G11,0)+IF(Forudsætninger!$B$4=J$2-$B$2+1,Input!$K11,0),'Differentierede effekter'!AJ11),0)</f>
        <v>2.0661299999999997E-2</v>
      </c>
      <c r="K11" s="3">
        <f ca="1">IF(K$2-$B$2&lt;Forudsætninger!$B$4,IF('Differentierede effekter'!AN11="",IF(Forudsætninger!$B$4&gt;K$2-$B$2,Input!$G11,0)+IF(Forudsætninger!$B$4=K$2-$B$2+1,Input!$K11,0),'Differentierede effekter'!AN11),0)</f>
        <v>2.0661299999999997E-2</v>
      </c>
      <c r="L11" s="3">
        <f ca="1">IF(L$2-$B$2&lt;Forudsætninger!$B$4,IF('Differentierede effekter'!AR11="",IF(Forudsætninger!$B$4&gt;L$2-$B$2,Input!$G11,0)+IF(Forudsætninger!$B$4=L$2-$B$2+1,Input!$K11,0),'Differentierede effekter'!AR11),0)</f>
        <v>0</v>
      </c>
      <c r="M11" s="3">
        <f ca="1">IF(M$2-$B$2&lt;Forudsætninger!$B$4,IF('Differentierede effekter'!AV11="",IF(Forudsætninger!$B$4&gt;M$2-$B$2,Input!$G11,0)+IF(Forudsætninger!$B$4=M$2-$B$2+1,Input!$K11,0),'Differentierede effekter'!AV11),0)</f>
        <v>0</v>
      </c>
      <c r="N11" s="3">
        <f ca="1">IF(N$2-$B$2&lt;Forudsætninger!$B$4,IF('Differentierede effekter'!AZ11="",IF(Forudsætninger!$B$4&gt;N$2-$B$2,Input!$G11,0)+IF(Forudsætninger!$B$4=N$2-$B$2+1,Input!$K11,0),'Differentierede effekter'!AZ11),0)</f>
        <v>0</v>
      </c>
      <c r="O11" s="3">
        <f ca="1">IF(O$2-$B$2&lt;Forudsætninger!$B$4,IF('Differentierede effekter'!BD11="",IF(Forudsætninger!$B$4&gt;O$2-$B$2,Input!$G11,0)+IF(Forudsætninger!$B$4=O$2-$B$2+1,Input!$K11,0),'Differentierede effekter'!BD11),0)</f>
        <v>0</v>
      </c>
      <c r="P11" s="3">
        <f ca="1">IF(P$2-$B$2&lt;Forudsætninger!$B$4,IF('Differentierede effekter'!BH11="",IF(Forudsætninger!$B$4&gt;P$2-$B$2,Input!$G11,0)+IF(Forudsætninger!$B$4=P$2-$B$2+1,Input!$K11,0),'Differentierede effekter'!BH11),0)</f>
        <v>0</v>
      </c>
      <c r="Q11" s="3">
        <f ca="1">IF(Q$2-$B$2&lt;Forudsætninger!$B$4,IF('Differentierede effekter'!BL11="",IF(Forudsætninger!$B$4&gt;Q$2-$B$2,Input!$G11,0)+IF(Forudsætninger!$B$4=Q$2-$B$2+1,Input!$K11,0),'Differentierede effekter'!BL11),0)</f>
        <v>0</v>
      </c>
      <c r="R11" s="3">
        <f ca="1">IF(R$2-$B$2&lt;Forudsætninger!$B$4,IF('Differentierede effekter'!BP11="",IF(Forudsætninger!$B$4&gt;R$2-$B$2,Input!$G11,0)+IF(Forudsætninger!$B$4=R$2-$B$2+1,Input!$K11,0),'Differentierede effekter'!BP11),0)</f>
        <v>0</v>
      </c>
      <c r="S11" s="3">
        <f ca="1">IF(S$2-$B$2&lt;Forudsætninger!$B$4,IF('Differentierede effekter'!BT11="",IF(Forudsætninger!$B$4&gt;S$2-$B$2,Input!$G11,0)+IF(Forudsætninger!$B$4=S$2-$B$2+1,Input!$K11,0),'Differentierede effekter'!BT11),0)</f>
        <v>0</v>
      </c>
      <c r="T11" s="3">
        <f ca="1">IF(T$2-$B$2&lt;Forudsætninger!$B$4,IF('Differentierede effekter'!BX11="",IF(Forudsætninger!$B$4&gt;T$2-$B$2,Input!$G11,0)+IF(Forudsætninger!$B$4=T$2-$B$2+1,Input!$K11,0),'Differentierede effekter'!BX11),0)</f>
        <v>0</v>
      </c>
      <c r="U11" s="3">
        <f ca="1">IF(U$2-$B$2&lt;Forudsætninger!$B$4,IF('Differentierede effekter'!CB11="",IF(Forudsætninger!$B$4&gt;U$2-$B$2,Input!$G11,0)+IF(Forudsætninger!$B$4=U$2-$B$2+1,Input!$K11,0),'Differentierede effekter'!CB11),0)</f>
        <v>0</v>
      </c>
      <c r="V11" s="3">
        <f ca="1">IF(V$2-$B$2&lt;Forudsætninger!$B$4,IF('Differentierede effekter'!CF11="",IF(Forudsætninger!$B$4&gt;V$2-$B$2,Input!$G11,0)+IF(Forudsætninger!$B$4=V$2-$B$2+1,Input!$K11,0),'Differentierede effekter'!CF11),0)</f>
        <v>0</v>
      </c>
      <c r="W11" s="3">
        <f ca="1">IF(W$2-$B$2&lt;Forudsætninger!$B$4,IF('Differentierede effekter'!CJ11="",IF(Forudsætninger!$B$4&gt;W$2-$B$2,Input!$G11,0)+IF(Forudsætninger!$B$4=W$2-$B$2+1,Input!$K11,0),'Differentierede effekter'!CJ11),0)</f>
        <v>0</v>
      </c>
      <c r="X11" s="3">
        <f ca="1">IF(X$2-$B$2&lt;Forudsætninger!$B$4,IF('Differentierede effekter'!CN11="",IF(Forudsætninger!$B$4&gt;X$2-$B$2,Input!$G11,0)+IF(Forudsætninger!$B$4=X$2-$B$2+1,Input!$K11,0),'Differentierede effekter'!CN11),0)</f>
        <v>0</v>
      </c>
      <c r="Y11" s="3">
        <f ca="1">IF(Y$2-$B$2&lt;Forudsætninger!$B$4,IF('Differentierede effekter'!CR11="",IF(Forudsætninger!$B$4&gt;Y$2-$B$2,Input!$G11,0)+IF(Forudsætninger!$B$4=Y$2-$B$2+1,Input!$K11,0),'Differentierede effekter'!CR11),0)</f>
        <v>0</v>
      </c>
      <c r="Z11" s="3">
        <f ca="1">IF(Z$2-$B$2&lt;Forudsætninger!$B$4,IF('Differentierede effekter'!CV11="",IF(Forudsætninger!$B$4&gt;Z$2-$B$2,Input!$G11,0)+IF(Forudsætninger!$B$4=Z$2-$B$2+1,Input!$K11,0),'Differentierede effekter'!CV11),0)</f>
        <v>0</v>
      </c>
      <c r="AA11" s="3">
        <f ca="1">IF(AA$2-$B$2&lt;Forudsætninger!$B$4,IF('Differentierede effekter'!CZ11="",IF(Forudsætninger!$B$4&gt;AA$2-$B$2,Input!$G11,0)+IF(Forudsætninger!$B$4=AA$2-$B$2+1,Input!$K11,0),'Differentierede effekter'!CZ11),0)</f>
        <v>0</v>
      </c>
      <c r="AB11" s="3">
        <f ca="1">IF(AB$2-$B$2&lt;Forudsætninger!$B$4,IF('Differentierede effekter'!DD11="",IF(Forudsætninger!$B$4&gt;AB$2-$B$2,Input!$G11,0)+IF(Forudsætninger!$B$4=AB$2-$B$2+1,Input!$K11,0),'Differentierede effekter'!DD11),0)</f>
        <v>0</v>
      </c>
      <c r="AC11" s="3">
        <f ca="1">IF(AC$2-$B$2&lt;Forudsætninger!$B$4,IF('Differentierede effekter'!DH11="",IF(Forudsætninger!$B$4&gt;AC$2-$B$2,Input!$G11,0)+IF(Forudsætninger!$B$4=AC$2-$B$2+1,Input!$K11,0),'Differentierede effekter'!DH11),0)</f>
        <v>0</v>
      </c>
      <c r="AD11" s="3">
        <f ca="1">IF(AD$2-$B$2&lt;Forudsætninger!$B$4,IF('Differentierede effekter'!DL11="",IF(Forudsætninger!$B$4&gt;AD$2-$B$2,Input!$G11,0)+IF(Forudsætninger!$B$4=AD$2-$B$2+1,Input!$K11,0),'Differentierede effekter'!DL11),0)</f>
        <v>0</v>
      </c>
      <c r="AE11" s="3">
        <f ca="1">IF(AE$2-$B$2&lt;Forudsætninger!$B$4,IF('Differentierede effekter'!DP11="",IF(Forudsætninger!$B$4&gt;AE$2-$B$2,Input!$G11,0)+IF(Forudsætninger!$B$4=AE$2-$B$2+1,Input!$K11,0),'Differentierede effekter'!DP11),0)</f>
        <v>0</v>
      </c>
      <c r="AF11" s="3">
        <f ca="1">IF(AF$2-$B$2&lt;Forudsætninger!$B$4,IF('Differentierede effekter'!DQ11="",IF(Forudsætninger!$B$4&gt;AF$2-$B$2,Input!$G11,0)+IF(Forudsætninger!$B$4=AF$2-$B$2+1,Input!$K11,0),'Differentierede effekter'!DQ11),0)</f>
        <v>0</v>
      </c>
      <c r="AG11" s="3">
        <f ca="1">IF(AG$2-$B$2&lt;Forudsætninger!$B$4,IF('Differentierede effekter'!DU11="",IF(Forudsætninger!$B$4&gt;AG$2-$B$2,Input!$G11,0)+IF(Forudsætninger!$B$4=AG$2-$B$2+1,Input!$K11,0),'Differentierede effekter'!DU11),0)</f>
        <v>0</v>
      </c>
      <c r="AH11" s="3">
        <f ca="1">IF(AH$2-$B$2&lt;Forudsætninger!$B$4,IF('Differentierede effekter'!DY11="",IF(Forudsætninger!$B$4&gt;AH$2-$B$2,Input!$G11,0)+IF(Forudsætninger!$B$4=AH$2-$B$2+1,Input!$K11,0),'Differentierede effekter'!DY11),0)</f>
        <v>0</v>
      </c>
      <c r="AI11" s="3">
        <f ca="1">IF(AI$2-$B$2&lt;Forudsætninger!$B$4,IF('Differentierede effekter'!EC11="",IF(Forudsætninger!$B$4&gt;AI$2-$B$2,Input!$G11,0)+IF(Forudsætninger!$B$4=AI$2-$B$2+1,Input!$K11,0),'Differentierede effekter'!EC11),0)</f>
        <v>0</v>
      </c>
      <c r="AJ11" s="3">
        <f ca="1">IF(AJ$2-$B$2&lt;Forudsætninger!$B$4,IF('Differentierede effekter'!EG11="",IF(Forudsætninger!$B$4&gt;AJ$2-$B$2,Input!$G11,0)+IF(Forudsætninger!$B$4=AJ$2-$B$2+1,Input!$K11,0),'Differentierede effekter'!EG11),0)</f>
        <v>0</v>
      </c>
      <c r="AK11" s="3">
        <f ca="1">IF(AK$2-$B$2&lt;Forudsætninger!$B$4,IF('Differentierede effekter'!EK11="",IF(Forudsætninger!$B$4&gt;AK$2-$B$2,Input!$G11,0)+IF(Forudsætninger!$B$4=AK$2-$B$2+1,Input!$K11,0),'Differentierede effekter'!EK11),0)</f>
        <v>0</v>
      </c>
      <c r="AL11" s="3">
        <f ca="1">IF(AL$2-$B$2&lt;Forudsætninger!$B$4,IF('Differentierede effekter'!EO11="",IF(Forudsætninger!$B$4&gt;AL$2-$B$2,Input!$G11,0)+IF(Forudsætninger!$B$4=AL$2-$B$2+1,Input!$K11,0),'Differentierede effekter'!EO11),0)</f>
        <v>0</v>
      </c>
      <c r="AM11" s="3">
        <f ca="1">IF(AM$2-$B$2&lt;Forudsætninger!$B$4,IF('Differentierede effekter'!EP11="",IF(Forudsætninger!$B$4&gt;AM$2-$B$2,Input!$G11,0)+IF(Forudsætninger!$B$4=AM$2-$B$2+1,Input!$K11,0),'Differentierede effekter'!EP11),0)</f>
        <v>0</v>
      </c>
      <c r="AN11" s="3">
        <f ca="1">IF(AN$2-$B$2&lt;Forudsætninger!$B$4,IF('Differentierede effekter'!ET11="",IF(Forudsætninger!$B$4&gt;AN$2-$B$2,Input!$G11,0)+IF(Forudsætninger!$B$4=AN$2-$B$2+1,Input!$K11,0),'Differentierede effekter'!ET11),0)</f>
        <v>0</v>
      </c>
      <c r="AO11" s="3">
        <f ca="1">IF(AO$2-$B$2&lt;Forudsætninger!$B$4,IF('Differentierede effekter'!EX11="",IF(Forudsætninger!$B$4&gt;AO$2-$B$2,Input!$G11,0)+IF(Forudsætninger!$B$4=AO$2-$B$2+1,Input!$K11,0),'Differentierede effekter'!EX11),0)</f>
        <v>0</v>
      </c>
      <c r="AP11" s="3">
        <f ca="1">IF(AP$2-$B$2&lt;Forudsætninger!$B$4,IF('Differentierede effekter'!FB11="",IF(Forudsætninger!$B$4&gt;AP$2-$B$2,Input!$G11,0)+IF(Forudsætninger!$B$4=AP$2-$B$2+1,Input!$K11,0),'Differentierede effekter'!FB11),0)</f>
        <v>0</v>
      </c>
      <c r="AQ11" s="3">
        <f ca="1">IF(AQ$2-$B$2&lt;Forudsætninger!$B$4,IF('Differentierede effekter'!FF11="",IF(Forudsætninger!$B$4&gt;AQ$2-$B$2,Input!$G11,0)+IF(Forudsætninger!$B$4=AQ$2-$B$2+1,Input!$K11,0),'Differentierede effekter'!FF11),0)</f>
        <v>0</v>
      </c>
      <c r="AR11" s="3">
        <f ca="1">IF(AR$2-$B$2&lt;Forudsætninger!$B$4,IF('Differentierede effekter'!FJ11="",IF(Forudsætninger!$B$4&gt;AR$2-$B$2,Input!$G11,0)+IF(Forudsætninger!$B$4=AR$2-$B$2+1,Input!$K11,0),'Differentierede effekter'!FJ11),0)</f>
        <v>0</v>
      </c>
      <c r="AS11" s="3">
        <f ca="1">IF(AS$2-$B$2&lt;Forudsætninger!$B$4,IF('Differentierede effekter'!FN11="",IF(Forudsætninger!$B$4&gt;AS$2-$B$2,Input!$G11,0)+IF(Forudsætninger!$B$4=AS$2-$B$2+1,Input!$K11,0),'Differentierede effekter'!FN11),0)</f>
        <v>0</v>
      </c>
      <c r="AT11" s="3">
        <f ca="1">IF(AT$2-$B$2&lt;Forudsætninger!$B$4,IF('Differentierede effekter'!FR11="",IF(Forudsætninger!$B$4&gt;AT$2-$B$2,Input!$G11,0)+IF(Forudsætninger!$B$4=AT$2-$B$2+1,Input!$K11,0),'Differentierede effekter'!FR11),0)</f>
        <v>0</v>
      </c>
      <c r="AU11" s="3">
        <f ca="1">IF(AU$2-$B$2&lt;Forudsætninger!$B$4,IF('Differentierede effekter'!FV11="",IF(Forudsætninger!$B$4&gt;AU$2-$B$2,Input!$G11,0)+IF(Forudsætninger!$B$4=AU$2-$B$2+1,Input!$K11,0),'Differentierede effekter'!FV11),0)</f>
        <v>0</v>
      </c>
      <c r="AV11" s="3">
        <f ca="1">IF(AV$2-$B$2&lt;Forudsætninger!$B$4,IF('Differentierede effekter'!FZ11="",IF(Forudsætninger!$B$4&gt;AV$2-$B$2,Input!$G11,0)+IF(Forudsætninger!$B$4=AV$2-$B$2+1,Input!$K11,0),'Differentierede effekter'!FZ11),0)</f>
        <v>0</v>
      </c>
      <c r="AW11" s="3">
        <f ca="1">IF(AW$2-$B$2&lt;Forudsætninger!$B$4,IF('Differentierede effekter'!GD11="",IF(Forudsætninger!$B$4&gt;AW$2-$B$2,Input!$G11,0)+IF(Forudsætninger!$B$4=AW$2-$B$2+1,Input!$K11,0),'Differentierede effekter'!GD11),0)</f>
        <v>0</v>
      </c>
      <c r="AX11" s="3">
        <f ca="1">IF(AX$2-$B$2&lt;Forudsætninger!$B$4,IF('Differentierede effekter'!GH11="",IF(Forudsætninger!$B$4&gt;AX$2-$B$2,Input!$G11,0)+IF(Forudsætninger!$B$4=AX$2-$B$2+1,Input!$K11,0),'Differentierede effekter'!GH11),0)</f>
        <v>0</v>
      </c>
      <c r="AY11" s="3">
        <f ca="1">IF(AY$2-$B$2&lt;Forudsætninger!$B$4,IF('Differentierede effekter'!GL11="",IF(Forudsætninger!$B$4&gt;AY$2-$B$2,Input!$G11,0)+IF(Forudsætninger!$B$4=AY$2-$B$2+1,Input!$K11,0),'Differentierede effekter'!GL11),0)</f>
        <v>0</v>
      </c>
      <c r="AZ11" s="4">
        <f ca="1">NPV(Forudsætninger!$B$2,BA11:CX11)*(1+Forudsætninger!$B$2)</f>
        <v>14.647393213132117</v>
      </c>
      <c r="BA11" s="3">
        <f ca="1">Forudsætninger!B91*B11</f>
        <v>1.8065756499224668</v>
      </c>
      <c r="BB11" s="3">
        <f ca="1">Forudsætninger!C91*C11</f>
        <v>1.8065756499224668</v>
      </c>
      <c r="BC11" s="3">
        <f ca="1">Forudsætninger!D91*D11</f>
        <v>1.8065756499224668</v>
      </c>
      <c r="BD11" s="3">
        <f ca="1">Forudsætninger!E91*E11</f>
        <v>1.8065756499224668</v>
      </c>
      <c r="BE11" s="3">
        <f ca="1">Forudsætninger!F91*F11</f>
        <v>1.8065756499224668</v>
      </c>
      <c r="BF11" s="3">
        <f ca="1">Forudsætninger!G91*G11</f>
        <v>1.8065756499224668</v>
      </c>
      <c r="BG11" s="3">
        <f ca="1">Forudsætninger!H91*H11</f>
        <v>1.8065756499224668</v>
      </c>
      <c r="BH11" s="3">
        <f ca="1">Forudsætninger!I91*I11</f>
        <v>1.8065756499224668</v>
      </c>
      <c r="BI11" s="3">
        <f ca="1">Forudsætninger!J91*J11</f>
        <v>1.8065756499224668</v>
      </c>
      <c r="BJ11" s="3">
        <f ca="1">Forudsætninger!K91*K11</f>
        <v>1.8065756499224668</v>
      </c>
      <c r="BK11" s="3">
        <f ca="1">Forudsætninger!L91*L11</f>
        <v>0</v>
      </c>
      <c r="BL11" s="3">
        <f ca="1">Forudsætninger!M91*M11</f>
        <v>0</v>
      </c>
      <c r="BM11" s="3">
        <f ca="1">Forudsætninger!N91*N11</f>
        <v>0</v>
      </c>
      <c r="BN11" s="3">
        <f ca="1">Forudsætninger!O91*O11</f>
        <v>0</v>
      </c>
      <c r="BO11" s="3">
        <f ca="1">Forudsætninger!P91*P11</f>
        <v>0</v>
      </c>
      <c r="BP11" s="3">
        <f ca="1">Forudsætninger!Q91*Q11</f>
        <v>0</v>
      </c>
      <c r="BQ11" s="3">
        <f ca="1">Forudsætninger!R91*R11</f>
        <v>0</v>
      </c>
      <c r="BR11" s="3">
        <f ca="1">Forudsætninger!S91*S11</f>
        <v>0</v>
      </c>
      <c r="BS11" s="3">
        <f ca="1">Forudsætninger!T91*T11</f>
        <v>0</v>
      </c>
      <c r="BT11" s="3">
        <f ca="1">Forudsætninger!U91*U11</f>
        <v>0</v>
      </c>
      <c r="BU11" s="3">
        <f ca="1">Forudsætninger!V91*V11</f>
        <v>0</v>
      </c>
      <c r="BV11" s="3">
        <f ca="1">Forudsætninger!W91*W11</f>
        <v>0</v>
      </c>
      <c r="BW11" s="3">
        <f ca="1">Forudsætninger!X91*X11</f>
        <v>0</v>
      </c>
      <c r="BX11" s="3">
        <f ca="1">Forudsætninger!Y91*Y11</f>
        <v>0</v>
      </c>
      <c r="BY11" s="3">
        <f ca="1">Forudsætninger!Z91*Z11</f>
        <v>0</v>
      </c>
      <c r="BZ11" s="3">
        <f ca="1">Forudsætninger!AA91*AA11</f>
        <v>0</v>
      </c>
      <c r="CA11" s="3">
        <f ca="1">Forudsætninger!AB91*AB11</f>
        <v>0</v>
      </c>
      <c r="CB11" s="3">
        <f ca="1">Forudsætninger!AC91*AC11</f>
        <v>0</v>
      </c>
      <c r="CC11" s="3">
        <f ca="1">Forudsætninger!AD91*AD11</f>
        <v>0</v>
      </c>
      <c r="CD11" s="3">
        <f ca="1">Forudsætninger!AE91*AE11</f>
        <v>0</v>
      </c>
      <c r="CE11" s="3">
        <f ca="1">Forudsætninger!AF91*AF11</f>
        <v>0</v>
      </c>
      <c r="CF11" s="3">
        <f ca="1">Forudsætninger!AG91*AG11</f>
        <v>0</v>
      </c>
      <c r="CG11" s="3">
        <f ca="1">Forudsætninger!AH91*AH11</f>
        <v>0</v>
      </c>
      <c r="CH11" s="3">
        <f ca="1">Forudsætninger!AI91*AI11</f>
        <v>0</v>
      </c>
      <c r="CI11" s="3">
        <f ca="1">Forudsætninger!AJ91*AJ11</f>
        <v>0</v>
      </c>
      <c r="CJ11" s="3">
        <f ca="1">Forudsætninger!AK91*AK11</f>
        <v>0</v>
      </c>
      <c r="CK11" s="3">
        <f ca="1">Forudsætninger!AL91*AL11</f>
        <v>0</v>
      </c>
      <c r="CL11" s="3">
        <f ca="1">Forudsætninger!AM91*AM11</f>
        <v>0</v>
      </c>
      <c r="CM11" s="3">
        <f ca="1">Forudsætninger!AN91*AN11</f>
        <v>0</v>
      </c>
      <c r="CN11" s="3">
        <f ca="1">Forudsætninger!AO91*AO11</f>
        <v>0</v>
      </c>
      <c r="CO11" s="3">
        <f ca="1">Forudsætninger!AP91*AP11</f>
        <v>0</v>
      </c>
      <c r="CP11" s="3">
        <f ca="1">Forudsætninger!AQ91*AQ11</f>
        <v>0</v>
      </c>
      <c r="CQ11" s="3">
        <f ca="1">Forudsætninger!AR91*AR11</f>
        <v>0</v>
      </c>
      <c r="CR11" s="3">
        <f ca="1">Forudsætninger!AS91*AS11</f>
        <v>0</v>
      </c>
      <c r="CS11" s="3">
        <f ca="1">Forudsætninger!AT91*AT11</f>
        <v>0</v>
      </c>
      <c r="CT11" s="3">
        <f ca="1">Forudsætninger!AU91*AU11</f>
        <v>0</v>
      </c>
      <c r="CU11" s="3">
        <f ca="1">Forudsætninger!AV91*AV11</f>
        <v>0</v>
      </c>
      <c r="CV11" s="3">
        <f ca="1">Forudsætninger!AW91*AW11</f>
        <v>0</v>
      </c>
      <c r="CW11" s="3">
        <f ca="1">Forudsætninger!AX91*AX11</f>
        <v>0</v>
      </c>
      <c r="CX11" s="3">
        <f ca="1">Forudsætninger!AY91*AY11</f>
        <v>0</v>
      </c>
      <c r="CY11" s="4">
        <f ca="1">NPV(Forudsætninger!$B$3,CZ11:EW11)*(1+Forudsætninger!$B$3)</f>
        <v>0</v>
      </c>
      <c r="CZ11" s="3">
        <f ca="1">Forudsætninger!E237*B11</f>
        <v>0</v>
      </c>
      <c r="DA11" s="3">
        <f ca="1">Forudsætninger!F237*C11</f>
        <v>0</v>
      </c>
      <c r="DB11" s="3">
        <f ca="1">Forudsætninger!G237*D11</f>
        <v>0</v>
      </c>
      <c r="DC11" s="3">
        <f ca="1">Forudsætninger!H237*E11</f>
        <v>0</v>
      </c>
      <c r="DD11" s="3">
        <f ca="1">Forudsætninger!I237*F11</f>
        <v>0</v>
      </c>
      <c r="DE11" s="3">
        <f ca="1">Forudsætninger!J237*G11</f>
        <v>0</v>
      </c>
      <c r="DF11" s="3">
        <f ca="1">Forudsætninger!K237*H11</f>
        <v>0</v>
      </c>
      <c r="DG11" s="3">
        <f ca="1">Forudsætninger!L237*I11</f>
        <v>0</v>
      </c>
      <c r="DH11" s="3">
        <f ca="1">Forudsætninger!M237*J11</f>
        <v>0</v>
      </c>
      <c r="DI11" s="3">
        <f ca="1">Forudsætninger!N237*K11</f>
        <v>0</v>
      </c>
      <c r="DJ11" s="3">
        <f ca="1">Forudsætninger!O237*L11</f>
        <v>0</v>
      </c>
      <c r="DK11" s="3">
        <f ca="1">Forudsætninger!P237*M11</f>
        <v>0</v>
      </c>
      <c r="DL11" s="3">
        <f ca="1">Forudsætninger!Q237*N11</f>
        <v>0</v>
      </c>
      <c r="DM11" s="3">
        <f ca="1">Forudsætninger!R237*O11</f>
        <v>0</v>
      </c>
      <c r="DN11" s="3">
        <f ca="1">Forudsætninger!S237*P11</f>
        <v>0</v>
      </c>
      <c r="DO11" s="3">
        <f ca="1">Forudsætninger!T237*Q11</f>
        <v>0</v>
      </c>
      <c r="DP11" s="3">
        <f ca="1">Forudsætninger!U237*R11</f>
        <v>0</v>
      </c>
      <c r="DQ11" s="3">
        <f ca="1">Forudsætninger!V237*S11</f>
        <v>0</v>
      </c>
      <c r="DR11" s="3">
        <f ca="1">Forudsætninger!W237*T11</f>
        <v>0</v>
      </c>
      <c r="DS11" s="3">
        <f ca="1">Forudsætninger!X237*U11</f>
        <v>0</v>
      </c>
      <c r="DT11" s="3">
        <f ca="1">Forudsætninger!Y237*V11</f>
        <v>0</v>
      </c>
      <c r="DU11" s="3">
        <f ca="1">Forudsætninger!Z237*W11</f>
        <v>0</v>
      </c>
      <c r="DV11" s="3">
        <f ca="1">Forudsætninger!AA237*X11</f>
        <v>0</v>
      </c>
      <c r="DW11" s="3">
        <f ca="1">Forudsætninger!AB237*Y11</f>
        <v>0</v>
      </c>
      <c r="DX11" s="3">
        <f ca="1">Forudsætninger!AC237*Z11</f>
        <v>0</v>
      </c>
      <c r="DY11" s="3">
        <f ca="1">Forudsætninger!AD237*AA11</f>
        <v>0</v>
      </c>
      <c r="DZ11" s="3">
        <f ca="1">Forudsætninger!AE237*AB11</f>
        <v>0</v>
      </c>
      <c r="EA11" s="3">
        <f ca="1">Forudsætninger!AF237*AC11</f>
        <v>0</v>
      </c>
      <c r="EB11" s="3">
        <f ca="1">Forudsætninger!AG237*AD11</f>
        <v>0</v>
      </c>
      <c r="EC11" s="3">
        <f ca="1">Forudsætninger!AH237*AE11</f>
        <v>0</v>
      </c>
      <c r="ED11" s="3">
        <f ca="1">Forudsætninger!AI237*AF11</f>
        <v>0</v>
      </c>
      <c r="EE11" s="3">
        <f ca="1">Forudsætninger!AJ237*AG11</f>
        <v>0</v>
      </c>
      <c r="EF11" s="3">
        <f ca="1">Forudsætninger!AK237*AH11</f>
        <v>0</v>
      </c>
      <c r="EG11" s="3">
        <f ca="1">Forudsætninger!AL237*AI11</f>
        <v>0</v>
      </c>
      <c r="EH11" s="3">
        <f ca="1">Forudsætninger!AM237*AJ11</f>
        <v>0</v>
      </c>
      <c r="EI11" s="3">
        <f ca="1">Forudsætninger!AN237*AK11</f>
        <v>0</v>
      </c>
      <c r="EJ11" s="3">
        <f ca="1">Forudsætninger!AO237*AL11</f>
        <v>0</v>
      </c>
      <c r="EK11" s="3">
        <f ca="1">Forudsætninger!AP237*AM11</f>
        <v>0</v>
      </c>
      <c r="EL11" s="3">
        <f ca="1">Forudsætninger!AQ237*AN11</f>
        <v>0</v>
      </c>
      <c r="EM11" s="3">
        <f ca="1">Forudsætninger!AR237*AO11</f>
        <v>0</v>
      </c>
      <c r="EN11" s="3">
        <f ca="1">Forudsætninger!AS237*AP11</f>
        <v>0</v>
      </c>
      <c r="EO11" s="3">
        <f ca="1">Forudsætninger!AT237*AQ11</f>
        <v>0</v>
      </c>
      <c r="EP11" s="3">
        <f ca="1">Forudsætninger!AU237*AR11</f>
        <v>0</v>
      </c>
      <c r="EQ11" s="3">
        <f ca="1">Forudsætninger!AV237*AS11</f>
        <v>0</v>
      </c>
      <c r="ER11" s="3">
        <f ca="1">Forudsætninger!AW237*AT11</f>
        <v>0</v>
      </c>
      <c r="ES11" s="3">
        <f ca="1">Forudsætninger!AX237*AU11</f>
        <v>0</v>
      </c>
      <c r="ET11" s="3">
        <f ca="1">Forudsætninger!AY237*AV11</f>
        <v>0</v>
      </c>
      <c r="EU11" s="3">
        <f ca="1">Forudsætninger!AZ237*AW11</f>
        <v>0</v>
      </c>
      <c r="EV11" s="3">
        <f ca="1">Forudsætninger!BA237*AX11</f>
        <v>0</v>
      </c>
      <c r="EW11" s="3">
        <f ca="1">Forudsætninger!BB237*AY11</f>
        <v>0</v>
      </c>
      <c r="EX11" s="3">
        <f ca="1">IF(Input!$B11="I",$AZ11,0)</f>
        <v>0</v>
      </c>
      <c r="EY11" s="3">
        <f ca="1">IF(Input!$B11="II",$AZ11,0)</f>
        <v>0</v>
      </c>
      <c r="EZ11" s="3">
        <f ca="1">IF(Input!$B11="III",$AZ11,0)</f>
        <v>14.647393213132117</v>
      </c>
      <c r="FA11" s="3">
        <f ca="1">IF(Input!$B11="IV",$AZ11,0)</f>
        <v>0</v>
      </c>
      <c r="FB11" s="3">
        <f ca="1">IF(Input!$B11="I",$CY11,0)</f>
        <v>0</v>
      </c>
      <c r="FC11" s="3">
        <f ca="1">IF(Input!$B11="II",$CY11,0)</f>
        <v>0</v>
      </c>
      <c r="FD11" s="3">
        <f ca="1">IF(Input!$B11="III",$CY11,0)</f>
        <v>0</v>
      </c>
      <c r="FE11" s="3">
        <f ca="1">IF(Input!$B11="IV",$CY11,0)</f>
        <v>0</v>
      </c>
      <c r="FF11" s="3">
        <f ca="1">IF(Input!$C11="Økonomisk",$AZ11,0)</f>
        <v>0</v>
      </c>
      <c r="FG11" s="3">
        <f ca="1">IF(Input!$C11="Miljø",$AZ11,0)</f>
        <v>14.647393213132117</v>
      </c>
    </row>
    <row r="12" spans="1:163">
      <c r="A12" s="2" t="str">
        <f ca="1">IF(Input!A12="","",Input!A12)</f>
        <v>NOX/NO2</v>
      </c>
      <c r="B12" s="3">
        <f ca="1">IF('Differentierede effekter'!D12="",Input!J12+Input!G12+IF(Forudsætninger!$B$4=1,Input!K12,0),'Differentierede effekter'!D12)</f>
        <v>4.7846699999999999E-2</v>
      </c>
      <c r="C12" s="3">
        <f ca="1">IF(C$2-$B$2&lt;Forudsætninger!$B$4,IF('Differentierede effekter'!H12="",IF(Forudsætninger!$B$4&gt;C$2-$B$2,Input!$G12,0)+IF(Forudsætninger!$B$4=C$2-$B$2+1,Input!$K12,0),'Differentierede effekter'!H12),0)</f>
        <v>4.7846699999999999E-2</v>
      </c>
      <c r="D12" s="3">
        <f ca="1">IF(D$2-$B$2&lt;Forudsætninger!$B$4,IF('Differentierede effekter'!L12="",IF(Forudsætninger!$B$4&gt;D$2-$B$2,Input!$G12,0)+IF(Forudsætninger!$B$4=D$2-$B$2+1,Input!$K12,0),'Differentierede effekter'!L12),0)</f>
        <v>4.7846699999999999E-2</v>
      </c>
      <c r="E12" s="3">
        <f ca="1">IF(E$2-$B$2&lt;Forudsætninger!$B$4,IF('Differentierede effekter'!P12="",IF(Forudsætninger!$B$4&gt;E$2-$B$2,Input!$G12,0)+IF(Forudsætninger!$B$4=E$2-$B$2+1,Input!$K12,0),'Differentierede effekter'!P12),0)</f>
        <v>4.7846699999999999E-2</v>
      </c>
      <c r="F12" s="3">
        <f ca="1">IF(F$2-$B$2&lt;Forudsætninger!$B$4,IF('Differentierede effekter'!T12="",IF(Forudsætninger!$B$4&gt;F$2-$B$2,Input!$G12,0)+IF(Forudsætninger!$B$4=F$2-$B$2+1,Input!$K12,0),'Differentierede effekter'!T12),0)</f>
        <v>4.7846699999999999E-2</v>
      </c>
      <c r="G12" s="3">
        <f ca="1">IF(G$2-$B$2&lt;Forudsætninger!$B$4,IF('Differentierede effekter'!X12="",IF(Forudsætninger!$B$4&gt;G$2-$B$2,Input!$G12,0)+IF(Forudsætninger!$B$4=G$2-$B$2+1,Input!$K12,0),'Differentierede effekter'!X12),0)</f>
        <v>4.7846699999999999E-2</v>
      </c>
      <c r="H12" s="3">
        <f ca="1">IF(H$2-$B$2&lt;Forudsætninger!$B$4,IF('Differentierede effekter'!AB12="",IF(Forudsætninger!$B$4&gt;H$2-$B$2,Input!$G12,0)+IF(Forudsætninger!$B$4=H$2-$B$2+1,Input!$K12,0),'Differentierede effekter'!AB12),0)</f>
        <v>4.7846699999999999E-2</v>
      </c>
      <c r="I12" s="3">
        <f ca="1">IF(I$2-$B$2&lt;Forudsætninger!$B$4,IF('Differentierede effekter'!AF12="",IF(Forudsætninger!$B$4&gt;I$2-$B$2,Input!$G12,0)+IF(Forudsætninger!$B$4=I$2-$B$2+1,Input!$K12,0),'Differentierede effekter'!AF12),0)</f>
        <v>4.7846699999999999E-2</v>
      </c>
      <c r="J12" s="3">
        <f ca="1">IF(J$2-$B$2&lt;Forudsætninger!$B$4,IF('Differentierede effekter'!AJ12="",IF(Forudsætninger!$B$4&gt;J$2-$B$2,Input!$G12,0)+IF(Forudsætninger!$B$4=J$2-$B$2+1,Input!$K12,0),'Differentierede effekter'!AJ12),0)</f>
        <v>4.7846699999999999E-2</v>
      </c>
      <c r="K12" s="3">
        <f ca="1">IF(K$2-$B$2&lt;Forudsætninger!$B$4,IF('Differentierede effekter'!AN12="",IF(Forudsætninger!$B$4&gt;K$2-$B$2,Input!$G12,0)+IF(Forudsætninger!$B$4=K$2-$B$2+1,Input!$K12,0),'Differentierede effekter'!AN12),0)</f>
        <v>4.7846699999999999E-2</v>
      </c>
      <c r="L12" s="3">
        <f ca="1">IF(L$2-$B$2&lt;Forudsætninger!$B$4,IF('Differentierede effekter'!AR12="",IF(Forudsætninger!$B$4&gt;L$2-$B$2,Input!$G12,0)+IF(Forudsætninger!$B$4=L$2-$B$2+1,Input!$K12,0),'Differentierede effekter'!AR12),0)</f>
        <v>0</v>
      </c>
      <c r="M12" s="3">
        <f ca="1">IF(M$2-$B$2&lt;Forudsætninger!$B$4,IF('Differentierede effekter'!AV12="",IF(Forudsætninger!$B$4&gt;M$2-$B$2,Input!$G12,0)+IF(Forudsætninger!$B$4=M$2-$B$2+1,Input!$K12,0),'Differentierede effekter'!AV12),0)</f>
        <v>0</v>
      </c>
      <c r="N12" s="3">
        <f ca="1">IF(N$2-$B$2&lt;Forudsætninger!$B$4,IF('Differentierede effekter'!AZ12="",IF(Forudsætninger!$B$4&gt;N$2-$B$2,Input!$G12,0)+IF(Forudsætninger!$B$4=N$2-$B$2+1,Input!$K12,0),'Differentierede effekter'!AZ12),0)</f>
        <v>0</v>
      </c>
      <c r="O12" s="3">
        <f ca="1">IF(O$2-$B$2&lt;Forudsætninger!$B$4,IF('Differentierede effekter'!BD12="",IF(Forudsætninger!$B$4&gt;O$2-$B$2,Input!$G12,0)+IF(Forudsætninger!$B$4=O$2-$B$2+1,Input!$K12,0),'Differentierede effekter'!BD12),0)</f>
        <v>0</v>
      </c>
      <c r="P12" s="3">
        <f ca="1">IF(P$2-$B$2&lt;Forudsætninger!$B$4,IF('Differentierede effekter'!BH12="",IF(Forudsætninger!$B$4&gt;P$2-$B$2,Input!$G12,0)+IF(Forudsætninger!$B$4=P$2-$B$2+1,Input!$K12,0),'Differentierede effekter'!BH12),0)</f>
        <v>0</v>
      </c>
      <c r="Q12" s="3">
        <f ca="1">IF(Q$2-$B$2&lt;Forudsætninger!$B$4,IF('Differentierede effekter'!BL12="",IF(Forudsætninger!$B$4&gt;Q$2-$B$2,Input!$G12,0)+IF(Forudsætninger!$B$4=Q$2-$B$2+1,Input!$K12,0),'Differentierede effekter'!BL12),0)</f>
        <v>0</v>
      </c>
      <c r="R12" s="3">
        <f ca="1">IF(R$2-$B$2&lt;Forudsætninger!$B$4,IF('Differentierede effekter'!BP12="",IF(Forudsætninger!$B$4&gt;R$2-$B$2,Input!$G12,0)+IF(Forudsætninger!$B$4=R$2-$B$2+1,Input!$K12,0),'Differentierede effekter'!BP12),0)</f>
        <v>0</v>
      </c>
      <c r="S12" s="3">
        <f ca="1">IF(S$2-$B$2&lt;Forudsætninger!$B$4,IF('Differentierede effekter'!BT12="",IF(Forudsætninger!$B$4&gt;S$2-$B$2,Input!$G12,0)+IF(Forudsætninger!$B$4=S$2-$B$2+1,Input!$K12,0),'Differentierede effekter'!BT12),0)</f>
        <v>0</v>
      </c>
      <c r="T12" s="3">
        <f ca="1">IF(T$2-$B$2&lt;Forudsætninger!$B$4,IF('Differentierede effekter'!BX12="",IF(Forudsætninger!$B$4&gt;T$2-$B$2,Input!$G12,0)+IF(Forudsætninger!$B$4=T$2-$B$2+1,Input!$K12,0),'Differentierede effekter'!BX12),0)</f>
        <v>0</v>
      </c>
      <c r="U12" s="3">
        <f ca="1">IF(U$2-$B$2&lt;Forudsætninger!$B$4,IF('Differentierede effekter'!CB12="",IF(Forudsætninger!$B$4&gt;U$2-$B$2,Input!$G12,0)+IF(Forudsætninger!$B$4=U$2-$B$2+1,Input!$K12,0),'Differentierede effekter'!CB12),0)</f>
        <v>0</v>
      </c>
      <c r="V12" s="3">
        <f ca="1">IF(V$2-$B$2&lt;Forudsætninger!$B$4,IF('Differentierede effekter'!CF12="",IF(Forudsætninger!$B$4&gt;V$2-$B$2,Input!$G12,0)+IF(Forudsætninger!$B$4=V$2-$B$2+1,Input!$K12,0),'Differentierede effekter'!CF12),0)</f>
        <v>0</v>
      </c>
      <c r="W12" s="3">
        <f ca="1">IF(W$2-$B$2&lt;Forudsætninger!$B$4,IF('Differentierede effekter'!CJ12="",IF(Forudsætninger!$B$4&gt;W$2-$B$2,Input!$G12,0)+IF(Forudsætninger!$B$4=W$2-$B$2+1,Input!$K12,0),'Differentierede effekter'!CJ12),0)</f>
        <v>0</v>
      </c>
      <c r="X12" s="3">
        <f ca="1">IF(X$2-$B$2&lt;Forudsætninger!$B$4,IF('Differentierede effekter'!CN12="",IF(Forudsætninger!$B$4&gt;X$2-$B$2,Input!$G12,0)+IF(Forudsætninger!$B$4=X$2-$B$2+1,Input!$K12,0),'Differentierede effekter'!CN12),0)</f>
        <v>0</v>
      </c>
      <c r="Y12" s="3">
        <f ca="1">IF(Y$2-$B$2&lt;Forudsætninger!$B$4,IF('Differentierede effekter'!CR12="",IF(Forudsætninger!$B$4&gt;Y$2-$B$2,Input!$G12,0)+IF(Forudsætninger!$B$4=Y$2-$B$2+1,Input!$K12,0),'Differentierede effekter'!CR12),0)</f>
        <v>0</v>
      </c>
      <c r="Z12" s="3">
        <f ca="1">IF(Z$2-$B$2&lt;Forudsætninger!$B$4,IF('Differentierede effekter'!CV12="",IF(Forudsætninger!$B$4&gt;Z$2-$B$2,Input!$G12,0)+IF(Forudsætninger!$B$4=Z$2-$B$2+1,Input!$K12,0),'Differentierede effekter'!CV12),0)</f>
        <v>0</v>
      </c>
      <c r="AA12" s="3">
        <f ca="1">IF(AA$2-$B$2&lt;Forudsætninger!$B$4,IF('Differentierede effekter'!CZ12="",IF(Forudsætninger!$B$4&gt;AA$2-$B$2,Input!$G12,0)+IF(Forudsætninger!$B$4=AA$2-$B$2+1,Input!$K12,0),'Differentierede effekter'!CZ12),0)</f>
        <v>0</v>
      </c>
      <c r="AB12" s="3">
        <f ca="1">IF(AB$2-$B$2&lt;Forudsætninger!$B$4,IF('Differentierede effekter'!DD12="",IF(Forudsætninger!$B$4&gt;AB$2-$B$2,Input!$G12,0)+IF(Forudsætninger!$B$4=AB$2-$B$2+1,Input!$K12,0),'Differentierede effekter'!DD12),0)</f>
        <v>0</v>
      </c>
      <c r="AC12" s="3">
        <f ca="1">IF(AC$2-$B$2&lt;Forudsætninger!$B$4,IF('Differentierede effekter'!DH12="",IF(Forudsætninger!$B$4&gt;AC$2-$B$2,Input!$G12,0)+IF(Forudsætninger!$B$4=AC$2-$B$2+1,Input!$K12,0),'Differentierede effekter'!DH12),0)</f>
        <v>0</v>
      </c>
      <c r="AD12" s="3">
        <f ca="1">IF(AD$2-$B$2&lt;Forudsætninger!$B$4,IF('Differentierede effekter'!DL12="",IF(Forudsætninger!$B$4&gt;AD$2-$B$2,Input!$G12,0)+IF(Forudsætninger!$B$4=AD$2-$B$2+1,Input!$K12,0),'Differentierede effekter'!DL12),0)</f>
        <v>0</v>
      </c>
      <c r="AE12" s="3">
        <f ca="1">IF(AE$2-$B$2&lt;Forudsætninger!$B$4,IF('Differentierede effekter'!DP12="",IF(Forudsætninger!$B$4&gt;AE$2-$B$2,Input!$G12,0)+IF(Forudsætninger!$B$4=AE$2-$B$2+1,Input!$K12,0),'Differentierede effekter'!DP12),0)</f>
        <v>0</v>
      </c>
      <c r="AF12" s="3">
        <f ca="1">IF(AF$2-$B$2&lt;Forudsætninger!$B$4,IF('Differentierede effekter'!DQ12="",IF(Forudsætninger!$B$4&gt;AF$2-$B$2,Input!$G12,0)+IF(Forudsætninger!$B$4=AF$2-$B$2+1,Input!$K12,0),'Differentierede effekter'!DQ12),0)</f>
        <v>0</v>
      </c>
      <c r="AG12" s="3">
        <f ca="1">IF(AG$2-$B$2&lt;Forudsætninger!$B$4,IF('Differentierede effekter'!DU12="",IF(Forudsætninger!$B$4&gt;AG$2-$B$2,Input!$G12,0)+IF(Forudsætninger!$B$4=AG$2-$B$2+1,Input!$K12,0),'Differentierede effekter'!DU12),0)</f>
        <v>0</v>
      </c>
      <c r="AH12" s="3">
        <f ca="1">IF(AH$2-$B$2&lt;Forudsætninger!$B$4,IF('Differentierede effekter'!DY12="",IF(Forudsætninger!$B$4&gt;AH$2-$B$2,Input!$G12,0)+IF(Forudsætninger!$B$4=AH$2-$B$2+1,Input!$K12,0),'Differentierede effekter'!DY12),0)</f>
        <v>0</v>
      </c>
      <c r="AI12" s="3">
        <f ca="1">IF(AI$2-$B$2&lt;Forudsætninger!$B$4,IF('Differentierede effekter'!EC12="",IF(Forudsætninger!$B$4&gt;AI$2-$B$2,Input!$G12,0)+IF(Forudsætninger!$B$4=AI$2-$B$2+1,Input!$K12,0),'Differentierede effekter'!EC12),0)</f>
        <v>0</v>
      </c>
      <c r="AJ12" s="3">
        <f ca="1">IF(AJ$2-$B$2&lt;Forudsætninger!$B$4,IF('Differentierede effekter'!EG12="",IF(Forudsætninger!$B$4&gt;AJ$2-$B$2,Input!$G12,0)+IF(Forudsætninger!$B$4=AJ$2-$B$2+1,Input!$K12,0),'Differentierede effekter'!EG12),0)</f>
        <v>0</v>
      </c>
      <c r="AK12" s="3">
        <f ca="1">IF(AK$2-$B$2&lt;Forudsætninger!$B$4,IF('Differentierede effekter'!EK12="",IF(Forudsætninger!$B$4&gt;AK$2-$B$2,Input!$G12,0)+IF(Forudsætninger!$B$4=AK$2-$B$2+1,Input!$K12,0),'Differentierede effekter'!EK12),0)</f>
        <v>0</v>
      </c>
      <c r="AL12" s="3">
        <f ca="1">IF(AL$2-$B$2&lt;Forudsætninger!$B$4,IF('Differentierede effekter'!EO12="",IF(Forudsætninger!$B$4&gt;AL$2-$B$2,Input!$G12,0)+IF(Forudsætninger!$B$4=AL$2-$B$2+1,Input!$K12,0),'Differentierede effekter'!EO12),0)</f>
        <v>0</v>
      </c>
      <c r="AM12" s="3">
        <f ca="1">IF(AM$2-$B$2&lt;Forudsætninger!$B$4,IF('Differentierede effekter'!EP12="",IF(Forudsætninger!$B$4&gt;AM$2-$B$2,Input!$G12,0)+IF(Forudsætninger!$B$4=AM$2-$B$2+1,Input!$K12,0),'Differentierede effekter'!EP12),0)</f>
        <v>0</v>
      </c>
      <c r="AN12" s="3">
        <f ca="1">IF(AN$2-$B$2&lt;Forudsætninger!$B$4,IF('Differentierede effekter'!ET12="",IF(Forudsætninger!$B$4&gt;AN$2-$B$2,Input!$G12,0)+IF(Forudsætninger!$B$4=AN$2-$B$2+1,Input!$K12,0),'Differentierede effekter'!ET12),0)</f>
        <v>0</v>
      </c>
      <c r="AO12" s="3">
        <f ca="1">IF(AO$2-$B$2&lt;Forudsætninger!$B$4,IF('Differentierede effekter'!EX12="",IF(Forudsætninger!$B$4&gt;AO$2-$B$2,Input!$G12,0)+IF(Forudsætninger!$B$4=AO$2-$B$2+1,Input!$K12,0),'Differentierede effekter'!EX12),0)</f>
        <v>0</v>
      </c>
      <c r="AP12" s="3">
        <f ca="1">IF(AP$2-$B$2&lt;Forudsætninger!$B$4,IF('Differentierede effekter'!FB12="",IF(Forudsætninger!$B$4&gt;AP$2-$B$2,Input!$G12,0)+IF(Forudsætninger!$B$4=AP$2-$B$2+1,Input!$K12,0),'Differentierede effekter'!FB12),0)</f>
        <v>0</v>
      </c>
      <c r="AQ12" s="3">
        <f ca="1">IF(AQ$2-$B$2&lt;Forudsætninger!$B$4,IF('Differentierede effekter'!FF12="",IF(Forudsætninger!$B$4&gt;AQ$2-$B$2,Input!$G12,0)+IF(Forudsætninger!$B$4=AQ$2-$B$2+1,Input!$K12,0),'Differentierede effekter'!FF12),0)</f>
        <v>0</v>
      </c>
      <c r="AR12" s="3">
        <f ca="1">IF(AR$2-$B$2&lt;Forudsætninger!$B$4,IF('Differentierede effekter'!FJ12="",IF(Forudsætninger!$B$4&gt;AR$2-$B$2,Input!$G12,0)+IF(Forudsætninger!$B$4=AR$2-$B$2+1,Input!$K12,0),'Differentierede effekter'!FJ12),0)</f>
        <v>0</v>
      </c>
      <c r="AS12" s="3">
        <f ca="1">IF(AS$2-$B$2&lt;Forudsætninger!$B$4,IF('Differentierede effekter'!FN12="",IF(Forudsætninger!$B$4&gt;AS$2-$B$2,Input!$G12,0)+IF(Forudsætninger!$B$4=AS$2-$B$2+1,Input!$K12,0),'Differentierede effekter'!FN12),0)</f>
        <v>0</v>
      </c>
      <c r="AT12" s="3">
        <f ca="1">IF(AT$2-$B$2&lt;Forudsætninger!$B$4,IF('Differentierede effekter'!FR12="",IF(Forudsætninger!$B$4&gt;AT$2-$B$2,Input!$G12,0)+IF(Forudsætninger!$B$4=AT$2-$B$2+1,Input!$K12,0),'Differentierede effekter'!FR12),0)</f>
        <v>0</v>
      </c>
      <c r="AU12" s="3">
        <f ca="1">IF(AU$2-$B$2&lt;Forudsætninger!$B$4,IF('Differentierede effekter'!FV12="",IF(Forudsætninger!$B$4&gt;AU$2-$B$2,Input!$G12,0)+IF(Forudsætninger!$B$4=AU$2-$B$2+1,Input!$K12,0),'Differentierede effekter'!FV12),0)</f>
        <v>0</v>
      </c>
      <c r="AV12" s="3">
        <f ca="1">IF(AV$2-$B$2&lt;Forudsætninger!$B$4,IF('Differentierede effekter'!FZ12="",IF(Forudsætninger!$B$4&gt;AV$2-$B$2,Input!$G12,0)+IF(Forudsætninger!$B$4=AV$2-$B$2+1,Input!$K12,0),'Differentierede effekter'!FZ12),0)</f>
        <v>0</v>
      </c>
      <c r="AW12" s="3">
        <f ca="1">IF(AW$2-$B$2&lt;Forudsætninger!$B$4,IF('Differentierede effekter'!GD12="",IF(Forudsætninger!$B$4&gt;AW$2-$B$2,Input!$G12,0)+IF(Forudsætninger!$B$4=AW$2-$B$2+1,Input!$K12,0),'Differentierede effekter'!GD12),0)</f>
        <v>0</v>
      </c>
      <c r="AX12" s="3">
        <f ca="1">IF(AX$2-$B$2&lt;Forudsætninger!$B$4,IF('Differentierede effekter'!GH12="",IF(Forudsætninger!$B$4&gt;AX$2-$B$2,Input!$G12,0)+IF(Forudsætninger!$B$4=AX$2-$B$2+1,Input!$K12,0),'Differentierede effekter'!GH12),0)</f>
        <v>0</v>
      </c>
      <c r="AY12" s="3">
        <f ca="1">IF(AY$2-$B$2&lt;Forudsætninger!$B$4,IF('Differentierede effekter'!GL12="",IF(Forudsætninger!$B$4&gt;AY$2-$B$2,Input!$G12,0)+IF(Forudsætninger!$B$4=AY$2-$B$2+1,Input!$K12,0),'Differentierede effekter'!GL12),0)</f>
        <v>0</v>
      </c>
      <c r="AZ12" s="4">
        <f ca="1">NPV(Forudsætninger!$B$2,BA12:CX12)*(1+Forudsætninger!$B$2)</f>
        <v>21.769494240535966</v>
      </c>
      <c r="BA12" s="3">
        <f ca="1">Forudsætninger!B92*B12</f>
        <v>2.6849991417462555</v>
      </c>
      <c r="BB12" s="3">
        <f ca="1">Forudsætninger!C92*C12</f>
        <v>2.6849991417462555</v>
      </c>
      <c r="BC12" s="3">
        <f ca="1">Forudsætninger!D92*D12</f>
        <v>2.6849991417462555</v>
      </c>
      <c r="BD12" s="3">
        <f ca="1">Forudsætninger!E92*E12</f>
        <v>2.6849991417462555</v>
      </c>
      <c r="BE12" s="3">
        <f ca="1">Forudsætninger!F92*F12</f>
        <v>2.6849991417462555</v>
      </c>
      <c r="BF12" s="3">
        <f ca="1">Forudsætninger!G92*G12</f>
        <v>2.6849991417462555</v>
      </c>
      <c r="BG12" s="3">
        <f ca="1">Forudsætninger!H92*H12</f>
        <v>2.6849991417462555</v>
      </c>
      <c r="BH12" s="3">
        <f ca="1">Forudsætninger!I92*I12</f>
        <v>2.6849991417462555</v>
      </c>
      <c r="BI12" s="3">
        <f ca="1">Forudsætninger!J92*J12</f>
        <v>2.6849991417462555</v>
      </c>
      <c r="BJ12" s="3">
        <f ca="1">Forudsætninger!K92*K12</f>
        <v>2.6849991417462555</v>
      </c>
      <c r="BK12" s="3">
        <f ca="1">Forudsætninger!L92*L12</f>
        <v>0</v>
      </c>
      <c r="BL12" s="3">
        <f ca="1">Forudsætninger!M92*M12</f>
        <v>0</v>
      </c>
      <c r="BM12" s="3">
        <f ca="1">Forudsætninger!N92*N12</f>
        <v>0</v>
      </c>
      <c r="BN12" s="3">
        <f ca="1">Forudsætninger!O92*O12</f>
        <v>0</v>
      </c>
      <c r="BO12" s="3">
        <f ca="1">Forudsætninger!P92*P12</f>
        <v>0</v>
      </c>
      <c r="BP12" s="3">
        <f ca="1">Forudsætninger!Q92*Q12</f>
        <v>0</v>
      </c>
      <c r="BQ12" s="3">
        <f ca="1">Forudsætninger!R92*R12</f>
        <v>0</v>
      </c>
      <c r="BR12" s="3">
        <f ca="1">Forudsætninger!S92*S12</f>
        <v>0</v>
      </c>
      <c r="BS12" s="3">
        <f ca="1">Forudsætninger!T92*T12</f>
        <v>0</v>
      </c>
      <c r="BT12" s="3">
        <f ca="1">Forudsætninger!U92*U12</f>
        <v>0</v>
      </c>
      <c r="BU12" s="3">
        <f ca="1">Forudsætninger!V92*V12</f>
        <v>0</v>
      </c>
      <c r="BV12" s="3">
        <f ca="1">Forudsætninger!W92*W12</f>
        <v>0</v>
      </c>
      <c r="BW12" s="3">
        <f ca="1">Forudsætninger!X92*X12</f>
        <v>0</v>
      </c>
      <c r="BX12" s="3">
        <f ca="1">Forudsætninger!Y92*Y12</f>
        <v>0</v>
      </c>
      <c r="BY12" s="3">
        <f ca="1">Forudsætninger!Z92*Z12</f>
        <v>0</v>
      </c>
      <c r="BZ12" s="3">
        <f ca="1">Forudsætninger!AA92*AA12</f>
        <v>0</v>
      </c>
      <c r="CA12" s="3">
        <f ca="1">Forudsætninger!AB92*AB12</f>
        <v>0</v>
      </c>
      <c r="CB12" s="3">
        <f ca="1">Forudsætninger!AC92*AC12</f>
        <v>0</v>
      </c>
      <c r="CC12" s="3">
        <f ca="1">Forudsætninger!AD92*AD12</f>
        <v>0</v>
      </c>
      <c r="CD12" s="3">
        <f ca="1">Forudsætninger!AE92*AE12</f>
        <v>0</v>
      </c>
      <c r="CE12" s="3">
        <f ca="1">Forudsætninger!AF92*AF12</f>
        <v>0</v>
      </c>
      <c r="CF12" s="3">
        <f ca="1">Forudsætninger!AG92*AG12</f>
        <v>0</v>
      </c>
      <c r="CG12" s="3">
        <f ca="1">Forudsætninger!AH92*AH12</f>
        <v>0</v>
      </c>
      <c r="CH12" s="3">
        <f ca="1">Forudsætninger!AI92*AI12</f>
        <v>0</v>
      </c>
      <c r="CI12" s="3">
        <f ca="1">Forudsætninger!AJ92*AJ12</f>
        <v>0</v>
      </c>
      <c r="CJ12" s="3">
        <f ca="1">Forudsætninger!AK92*AK12</f>
        <v>0</v>
      </c>
      <c r="CK12" s="3">
        <f ca="1">Forudsætninger!AL92*AL12</f>
        <v>0</v>
      </c>
      <c r="CL12" s="3">
        <f ca="1">Forudsætninger!AM92*AM12</f>
        <v>0</v>
      </c>
      <c r="CM12" s="3">
        <f ca="1">Forudsætninger!AN92*AN12</f>
        <v>0</v>
      </c>
      <c r="CN12" s="3">
        <f ca="1">Forudsætninger!AO92*AO12</f>
        <v>0</v>
      </c>
      <c r="CO12" s="3">
        <f ca="1">Forudsætninger!AP92*AP12</f>
        <v>0</v>
      </c>
      <c r="CP12" s="3">
        <f ca="1">Forudsætninger!AQ92*AQ12</f>
        <v>0</v>
      </c>
      <c r="CQ12" s="3">
        <f ca="1">Forudsætninger!AR92*AR12</f>
        <v>0</v>
      </c>
      <c r="CR12" s="3">
        <f ca="1">Forudsætninger!AS92*AS12</f>
        <v>0</v>
      </c>
      <c r="CS12" s="3">
        <f ca="1">Forudsætninger!AT92*AT12</f>
        <v>0</v>
      </c>
      <c r="CT12" s="3">
        <f ca="1">Forudsætninger!AU92*AU12</f>
        <v>0</v>
      </c>
      <c r="CU12" s="3">
        <f ca="1">Forudsætninger!AV92*AV12</f>
        <v>0</v>
      </c>
      <c r="CV12" s="3">
        <f ca="1">Forudsætninger!AW92*AW12</f>
        <v>0</v>
      </c>
      <c r="CW12" s="3">
        <f ca="1">Forudsætninger!AX92*AX12</f>
        <v>0</v>
      </c>
      <c r="CX12" s="3">
        <f ca="1">Forudsætninger!AY92*AY12</f>
        <v>0</v>
      </c>
      <c r="CY12" s="4">
        <f ca="1">NPV(Forudsætninger!$B$3,CZ12:EW12)*(1+Forudsætninger!$B$3)</f>
        <v>0</v>
      </c>
      <c r="CZ12" s="3">
        <f ca="1">Forudsætninger!E238*B12</f>
        <v>0</v>
      </c>
      <c r="DA12" s="3">
        <f ca="1">Forudsætninger!F238*C12</f>
        <v>0</v>
      </c>
      <c r="DB12" s="3">
        <f ca="1">Forudsætninger!G238*D12</f>
        <v>0</v>
      </c>
      <c r="DC12" s="3">
        <f ca="1">Forudsætninger!H238*E12</f>
        <v>0</v>
      </c>
      <c r="DD12" s="3">
        <f ca="1">Forudsætninger!I238*F12</f>
        <v>0</v>
      </c>
      <c r="DE12" s="3">
        <f ca="1">Forudsætninger!J238*G12</f>
        <v>0</v>
      </c>
      <c r="DF12" s="3">
        <f ca="1">Forudsætninger!K238*H12</f>
        <v>0</v>
      </c>
      <c r="DG12" s="3">
        <f ca="1">Forudsætninger!L238*I12</f>
        <v>0</v>
      </c>
      <c r="DH12" s="3">
        <f ca="1">Forudsætninger!M238*J12</f>
        <v>0</v>
      </c>
      <c r="DI12" s="3">
        <f ca="1">Forudsætninger!N238*K12</f>
        <v>0</v>
      </c>
      <c r="DJ12" s="3">
        <f ca="1">Forudsætninger!O238*L12</f>
        <v>0</v>
      </c>
      <c r="DK12" s="3">
        <f ca="1">Forudsætninger!P238*M12</f>
        <v>0</v>
      </c>
      <c r="DL12" s="3">
        <f ca="1">Forudsætninger!Q238*N12</f>
        <v>0</v>
      </c>
      <c r="DM12" s="3">
        <f ca="1">Forudsætninger!R238*O12</f>
        <v>0</v>
      </c>
      <c r="DN12" s="3">
        <f ca="1">Forudsætninger!S238*P12</f>
        <v>0</v>
      </c>
      <c r="DO12" s="3">
        <f ca="1">Forudsætninger!T238*Q12</f>
        <v>0</v>
      </c>
      <c r="DP12" s="3">
        <f ca="1">Forudsætninger!U238*R12</f>
        <v>0</v>
      </c>
      <c r="DQ12" s="3">
        <f ca="1">Forudsætninger!V238*S12</f>
        <v>0</v>
      </c>
      <c r="DR12" s="3">
        <f ca="1">Forudsætninger!W238*T12</f>
        <v>0</v>
      </c>
      <c r="DS12" s="3">
        <f ca="1">Forudsætninger!X238*U12</f>
        <v>0</v>
      </c>
      <c r="DT12" s="3">
        <f ca="1">Forudsætninger!Y238*V12</f>
        <v>0</v>
      </c>
      <c r="DU12" s="3">
        <f ca="1">Forudsætninger!Z238*W12</f>
        <v>0</v>
      </c>
      <c r="DV12" s="3">
        <f ca="1">Forudsætninger!AA238*X12</f>
        <v>0</v>
      </c>
      <c r="DW12" s="3">
        <f ca="1">Forudsætninger!AB238*Y12</f>
        <v>0</v>
      </c>
      <c r="DX12" s="3">
        <f ca="1">Forudsætninger!AC238*Z12</f>
        <v>0</v>
      </c>
      <c r="DY12" s="3">
        <f ca="1">Forudsætninger!AD238*AA12</f>
        <v>0</v>
      </c>
      <c r="DZ12" s="3">
        <f ca="1">Forudsætninger!AE238*AB12</f>
        <v>0</v>
      </c>
      <c r="EA12" s="3">
        <f ca="1">Forudsætninger!AF238*AC12</f>
        <v>0</v>
      </c>
      <c r="EB12" s="3">
        <f ca="1">Forudsætninger!AG238*AD12</f>
        <v>0</v>
      </c>
      <c r="EC12" s="3">
        <f ca="1">Forudsætninger!AH238*AE12</f>
        <v>0</v>
      </c>
      <c r="ED12" s="3">
        <f ca="1">Forudsætninger!AI238*AF12</f>
        <v>0</v>
      </c>
      <c r="EE12" s="3">
        <f ca="1">Forudsætninger!AJ238*AG12</f>
        <v>0</v>
      </c>
      <c r="EF12" s="3">
        <f ca="1">Forudsætninger!AK238*AH12</f>
        <v>0</v>
      </c>
      <c r="EG12" s="3">
        <f ca="1">Forudsætninger!AL238*AI12</f>
        <v>0</v>
      </c>
      <c r="EH12" s="3">
        <f ca="1">Forudsætninger!AM238*AJ12</f>
        <v>0</v>
      </c>
      <c r="EI12" s="3">
        <f ca="1">Forudsætninger!AN238*AK12</f>
        <v>0</v>
      </c>
      <c r="EJ12" s="3">
        <f ca="1">Forudsætninger!AO238*AL12</f>
        <v>0</v>
      </c>
      <c r="EK12" s="3">
        <f ca="1">Forudsætninger!AP238*AM12</f>
        <v>0</v>
      </c>
      <c r="EL12" s="3">
        <f ca="1">Forudsætninger!AQ238*AN12</f>
        <v>0</v>
      </c>
      <c r="EM12" s="3">
        <f ca="1">Forudsætninger!AR238*AO12</f>
        <v>0</v>
      </c>
      <c r="EN12" s="3">
        <f ca="1">Forudsætninger!AS238*AP12</f>
        <v>0</v>
      </c>
      <c r="EO12" s="3">
        <f ca="1">Forudsætninger!AT238*AQ12</f>
        <v>0</v>
      </c>
      <c r="EP12" s="3">
        <f ca="1">Forudsætninger!AU238*AR12</f>
        <v>0</v>
      </c>
      <c r="EQ12" s="3">
        <f ca="1">Forudsætninger!AV238*AS12</f>
        <v>0</v>
      </c>
      <c r="ER12" s="3">
        <f ca="1">Forudsætninger!AW238*AT12</f>
        <v>0</v>
      </c>
      <c r="ES12" s="3">
        <f ca="1">Forudsætninger!AX238*AU12</f>
        <v>0</v>
      </c>
      <c r="ET12" s="3">
        <f ca="1">Forudsætninger!AY238*AV12</f>
        <v>0</v>
      </c>
      <c r="EU12" s="3">
        <f ca="1">Forudsætninger!AZ238*AW12</f>
        <v>0</v>
      </c>
      <c r="EV12" s="3">
        <f ca="1">Forudsætninger!BA238*AX12</f>
        <v>0</v>
      </c>
      <c r="EW12" s="3">
        <f ca="1">Forudsætninger!BB238*AY12</f>
        <v>0</v>
      </c>
      <c r="EX12" s="3">
        <f ca="1">IF(Input!$B12="I",$AZ12,0)</f>
        <v>0</v>
      </c>
      <c r="EY12" s="3">
        <f ca="1">IF(Input!$B12="II",$AZ12,0)</f>
        <v>0</v>
      </c>
      <c r="EZ12" s="3">
        <f ca="1">IF(Input!$B12="III",$AZ12,0)</f>
        <v>21.769494240535966</v>
      </c>
      <c r="FA12" s="3">
        <f ca="1">IF(Input!$B12="IV",$AZ12,0)</f>
        <v>0</v>
      </c>
      <c r="FB12" s="3">
        <f ca="1">IF(Input!$B12="I",$CY12,0)</f>
        <v>0</v>
      </c>
      <c r="FC12" s="3">
        <f ca="1">IF(Input!$B12="II",$CY12,0)</f>
        <v>0</v>
      </c>
      <c r="FD12" s="3">
        <f ca="1">IF(Input!$B12="III",$CY12,0)</f>
        <v>0</v>
      </c>
      <c r="FE12" s="3">
        <f ca="1">IF(Input!$B12="IV",$CY12,0)</f>
        <v>0</v>
      </c>
      <c r="FF12" s="3">
        <f ca="1">IF(Input!$C12="Økonomisk",$AZ12,0)</f>
        <v>0</v>
      </c>
      <c r="FG12" s="3">
        <f ca="1">IF(Input!$C12="Miljø",$AZ12,0)</f>
        <v>21.769494240535966</v>
      </c>
    </row>
    <row r="13" spans="1:163">
      <c r="A13" s="2" t="str">
        <f ca="1">IF(Input!A13="","",Input!A13)</f>
        <v>Små partikler</v>
      </c>
      <c r="B13" s="3">
        <f ca="1">IF('Differentierede effekter'!D13="",Input!J13+Input!G13+IF(Forudsætninger!$B$4=1,Input!K13,0),'Differentierede effekter'!D13)</f>
        <v>0</v>
      </c>
      <c r="C13" s="3">
        <f ca="1">IF(C$2-$B$2&lt;Forudsætninger!$B$4,IF('Differentierede effekter'!H13="",IF(Forudsætninger!$B$4&gt;C$2-$B$2,Input!$G13,0)+IF(Forudsætninger!$B$4=C$2-$B$2+1,Input!$K13,0),'Differentierede effekter'!H13),0)</f>
        <v>0</v>
      </c>
      <c r="D13" s="3">
        <f ca="1">IF(D$2-$B$2&lt;Forudsætninger!$B$4,IF('Differentierede effekter'!L13="",IF(Forudsætninger!$B$4&gt;D$2-$B$2,Input!$G13,0)+IF(Forudsætninger!$B$4=D$2-$B$2+1,Input!$K13,0),'Differentierede effekter'!L13),0)</f>
        <v>0</v>
      </c>
      <c r="E13" s="3">
        <f ca="1">IF(E$2-$B$2&lt;Forudsætninger!$B$4,IF('Differentierede effekter'!P13="",IF(Forudsætninger!$B$4&gt;E$2-$B$2,Input!$G13,0)+IF(Forudsætninger!$B$4=E$2-$B$2+1,Input!$K13,0),'Differentierede effekter'!P13),0)</f>
        <v>0</v>
      </c>
      <c r="F13" s="3">
        <f ca="1">IF(F$2-$B$2&lt;Forudsætninger!$B$4,IF('Differentierede effekter'!T13="",IF(Forudsætninger!$B$4&gt;F$2-$B$2,Input!$G13,0)+IF(Forudsætninger!$B$4=F$2-$B$2+1,Input!$K13,0),'Differentierede effekter'!T13),0)</f>
        <v>0</v>
      </c>
      <c r="G13" s="3">
        <f ca="1">IF(G$2-$B$2&lt;Forudsætninger!$B$4,IF('Differentierede effekter'!X13="",IF(Forudsætninger!$B$4&gt;G$2-$B$2,Input!$G13,0)+IF(Forudsætninger!$B$4=G$2-$B$2+1,Input!$K13,0),'Differentierede effekter'!X13),0)</f>
        <v>0</v>
      </c>
      <c r="H13" s="3">
        <f ca="1">IF(H$2-$B$2&lt;Forudsætninger!$B$4,IF('Differentierede effekter'!AB13="",IF(Forudsætninger!$B$4&gt;H$2-$B$2,Input!$G13,0)+IF(Forudsætninger!$B$4=H$2-$B$2+1,Input!$K13,0),'Differentierede effekter'!AB13),0)</f>
        <v>0</v>
      </c>
      <c r="I13" s="3">
        <f ca="1">IF(I$2-$B$2&lt;Forudsætninger!$B$4,IF('Differentierede effekter'!AF13="",IF(Forudsætninger!$B$4&gt;I$2-$B$2,Input!$G13,0)+IF(Forudsætninger!$B$4=I$2-$B$2+1,Input!$K13,0),'Differentierede effekter'!AF13),0)</f>
        <v>0</v>
      </c>
      <c r="J13" s="3">
        <f ca="1">IF(J$2-$B$2&lt;Forudsætninger!$B$4,IF('Differentierede effekter'!AJ13="",IF(Forudsætninger!$B$4&gt;J$2-$B$2,Input!$G13,0)+IF(Forudsætninger!$B$4=J$2-$B$2+1,Input!$K13,0),'Differentierede effekter'!AJ13),0)</f>
        <v>0</v>
      </c>
      <c r="K13" s="3">
        <f ca="1">IF(K$2-$B$2&lt;Forudsætninger!$B$4,IF('Differentierede effekter'!AN13="",IF(Forudsætninger!$B$4&gt;K$2-$B$2,Input!$G13,0)+IF(Forudsætninger!$B$4=K$2-$B$2+1,Input!$K13,0),'Differentierede effekter'!AN13),0)</f>
        <v>0</v>
      </c>
      <c r="L13" s="3">
        <f ca="1">IF(L$2-$B$2&lt;Forudsætninger!$B$4,IF('Differentierede effekter'!AR13="",IF(Forudsætninger!$B$4&gt;L$2-$B$2,Input!$G13,0)+IF(Forudsætninger!$B$4=L$2-$B$2+1,Input!$K13,0),'Differentierede effekter'!AR13),0)</f>
        <v>0</v>
      </c>
      <c r="M13" s="3">
        <f ca="1">IF(M$2-$B$2&lt;Forudsætninger!$B$4,IF('Differentierede effekter'!AV13="",IF(Forudsætninger!$B$4&gt;M$2-$B$2,Input!$G13,0)+IF(Forudsætninger!$B$4=M$2-$B$2+1,Input!$K13,0),'Differentierede effekter'!AV13),0)</f>
        <v>0</v>
      </c>
      <c r="N13" s="3">
        <f ca="1">IF(N$2-$B$2&lt;Forudsætninger!$B$4,IF('Differentierede effekter'!AZ13="",IF(Forudsætninger!$B$4&gt;N$2-$B$2,Input!$G13,0)+IF(Forudsætninger!$B$4=N$2-$B$2+1,Input!$K13,0),'Differentierede effekter'!AZ13),0)</f>
        <v>0</v>
      </c>
      <c r="O13" s="3">
        <f ca="1">IF(O$2-$B$2&lt;Forudsætninger!$B$4,IF('Differentierede effekter'!BD13="",IF(Forudsætninger!$B$4&gt;O$2-$B$2,Input!$G13,0)+IF(Forudsætninger!$B$4=O$2-$B$2+1,Input!$K13,0),'Differentierede effekter'!BD13),0)</f>
        <v>0</v>
      </c>
      <c r="P13" s="3">
        <f ca="1">IF(P$2-$B$2&lt;Forudsætninger!$B$4,IF('Differentierede effekter'!BH13="",IF(Forudsætninger!$B$4&gt;P$2-$B$2,Input!$G13,0)+IF(Forudsætninger!$B$4=P$2-$B$2+1,Input!$K13,0),'Differentierede effekter'!BH13),0)</f>
        <v>0</v>
      </c>
      <c r="Q13" s="3">
        <f ca="1">IF(Q$2-$B$2&lt;Forudsætninger!$B$4,IF('Differentierede effekter'!BL13="",IF(Forudsætninger!$B$4&gt;Q$2-$B$2,Input!$G13,0)+IF(Forudsætninger!$B$4=Q$2-$B$2+1,Input!$K13,0),'Differentierede effekter'!BL13),0)</f>
        <v>0</v>
      </c>
      <c r="R13" s="3">
        <f ca="1">IF(R$2-$B$2&lt;Forudsætninger!$B$4,IF('Differentierede effekter'!BP13="",IF(Forudsætninger!$B$4&gt;R$2-$B$2,Input!$G13,0)+IF(Forudsætninger!$B$4=R$2-$B$2+1,Input!$K13,0),'Differentierede effekter'!BP13),0)</f>
        <v>0</v>
      </c>
      <c r="S13" s="3">
        <f ca="1">IF(S$2-$B$2&lt;Forudsætninger!$B$4,IF('Differentierede effekter'!BT13="",IF(Forudsætninger!$B$4&gt;S$2-$B$2,Input!$G13,0)+IF(Forudsætninger!$B$4=S$2-$B$2+1,Input!$K13,0),'Differentierede effekter'!BT13),0)</f>
        <v>0</v>
      </c>
      <c r="T13" s="3">
        <f ca="1">IF(T$2-$B$2&lt;Forudsætninger!$B$4,IF('Differentierede effekter'!BX13="",IF(Forudsætninger!$B$4&gt;T$2-$B$2,Input!$G13,0)+IF(Forudsætninger!$B$4=T$2-$B$2+1,Input!$K13,0),'Differentierede effekter'!BX13),0)</f>
        <v>0</v>
      </c>
      <c r="U13" s="3">
        <f ca="1">IF(U$2-$B$2&lt;Forudsætninger!$B$4,IF('Differentierede effekter'!CB13="",IF(Forudsætninger!$B$4&gt;U$2-$B$2,Input!$G13,0)+IF(Forudsætninger!$B$4=U$2-$B$2+1,Input!$K13,0),'Differentierede effekter'!CB13),0)</f>
        <v>0</v>
      </c>
      <c r="V13" s="3">
        <f ca="1">IF(V$2-$B$2&lt;Forudsætninger!$B$4,IF('Differentierede effekter'!CF13="",IF(Forudsætninger!$B$4&gt;V$2-$B$2,Input!$G13,0)+IF(Forudsætninger!$B$4=V$2-$B$2+1,Input!$K13,0),'Differentierede effekter'!CF13),0)</f>
        <v>0</v>
      </c>
      <c r="W13" s="3">
        <f ca="1">IF(W$2-$B$2&lt;Forudsætninger!$B$4,IF('Differentierede effekter'!CJ13="",IF(Forudsætninger!$B$4&gt;W$2-$B$2,Input!$G13,0)+IF(Forudsætninger!$B$4=W$2-$B$2+1,Input!$K13,0),'Differentierede effekter'!CJ13),0)</f>
        <v>0</v>
      </c>
      <c r="X13" s="3">
        <f ca="1">IF(X$2-$B$2&lt;Forudsætninger!$B$4,IF('Differentierede effekter'!CN13="",IF(Forudsætninger!$B$4&gt;X$2-$B$2,Input!$G13,0)+IF(Forudsætninger!$B$4=X$2-$B$2+1,Input!$K13,0),'Differentierede effekter'!CN13),0)</f>
        <v>0</v>
      </c>
      <c r="Y13" s="3">
        <f ca="1">IF(Y$2-$B$2&lt;Forudsætninger!$B$4,IF('Differentierede effekter'!CR13="",IF(Forudsætninger!$B$4&gt;Y$2-$B$2,Input!$G13,0)+IF(Forudsætninger!$B$4=Y$2-$B$2+1,Input!$K13,0),'Differentierede effekter'!CR13),0)</f>
        <v>0</v>
      </c>
      <c r="Z13" s="3">
        <f ca="1">IF(Z$2-$B$2&lt;Forudsætninger!$B$4,IF('Differentierede effekter'!CV13="",IF(Forudsætninger!$B$4&gt;Z$2-$B$2,Input!$G13,0)+IF(Forudsætninger!$B$4=Z$2-$B$2+1,Input!$K13,0),'Differentierede effekter'!CV13),0)</f>
        <v>0</v>
      </c>
      <c r="AA13" s="3">
        <f ca="1">IF(AA$2-$B$2&lt;Forudsætninger!$B$4,IF('Differentierede effekter'!CZ13="",IF(Forudsætninger!$B$4&gt;AA$2-$B$2,Input!$G13,0)+IF(Forudsætninger!$B$4=AA$2-$B$2+1,Input!$K13,0),'Differentierede effekter'!CZ13),0)</f>
        <v>0</v>
      </c>
      <c r="AB13" s="3">
        <f ca="1">IF(AB$2-$B$2&lt;Forudsætninger!$B$4,IF('Differentierede effekter'!DD13="",IF(Forudsætninger!$B$4&gt;AB$2-$B$2,Input!$G13,0)+IF(Forudsætninger!$B$4=AB$2-$B$2+1,Input!$K13,0),'Differentierede effekter'!DD13),0)</f>
        <v>0</v>
      </c>
      <c r="AC13" s="3">
        <f ca="1">IF(AC$2-$B$2&lt;Forudsætninger!$B$4,IF('Differentierede effekter'!DH13="",IF(Forudsætninger!$B$4&gt;AC$2-$B$2,Input!$G13,0)+IF(Forudsætninger!$B$4=AC$2-$B$2+1,Input!$K13,0),'Differentierede effekter'!DH13),0)</f>
        <v>0</v>
      </c>
      <c r="AD13" s="3">
        <f ca="1">IF(AD$2-$B$2&lt;Forudsætninger!$B$4,IF('Differentierede effekter'!DL13="",IF(Forudsætninger!$B$4&gt;AD$2-$B$2,Input!$G13,0)+IF(Forudsætninger!$B$4=AD$2-$B$2+1,Input!$K13,0),'Differentierede effekter'!DL13),0)</f>
        <v>0</v>
      </c>
      <c r="AE13" s="3">
        <f ca="1">IF(AE$2-$B$2&lt;Forudsætninger!$B$4,IF('Differentierede effekter'!DP13="",IF(Forudsætninger!$B$4&gt;AE$2-$B$2,Input!$G13,0)+IF(Forudsætninger!$B$4=AE$2-$B$2+1,Input!$K13,0),'Differentierede effekter'!DP13),0)</f>
        <v>0</v>
      </c>
      <c r="AF13" s="3">
        <f ca="1">IF(AF$2-$B$2&lt;Forudsætninger!$B$4,IF('Differentierede effekter'!DQ13="",IF(Forudsætninger!$B$4&gt;AF$2-$B$2,Input!$G13,0)+IF(Forudsætninger!$B$4=AF$2-$B$2+1,Input!$K13,0),'Differentierede effekter'!DQ13),0)</f>
        <v>0</v>
      </c>
      <c r="AG13" s="3">
        <f ca="1">IF(AG$2-$B$2&lt;Forudsætninger!$B$4,IF('Differentierede effekter'!DU13="",IF(Forudsætninger!$B$4&gt;AG$2-$B$2,Input!$G13,0)+IF(Forudsætninger!$B$4=AG$2-$B$2+1,Input!$K13,0),'Differentierede effekter'!DU13),0)</f>
        <v>0</v>
      </c>
      <c r="AH13" s="3">
        <f ca="1">IF(AH$2-$B$2&lt;Forudsætninger!$B$4,IF('Differentierede effekter'!DY13="",IF(Forudsætninger!$B$4&gt;AH$2-$B$2,Input!$G13,0)+IF(Forudsætninger!$B$4=AH$2-$B$2+1,Input!$K13,0),'Differentierede effekter'!DY13),0)</f>
        <v>0</v>
      </c>
      <c r="AI13" s="3">
        <f ca="1">IF(AI$2-$B$2&lt;Forudsætninger!$B$4,IF('Differentierede effekter'!EC13="",IF(Forudsætninger!$B$4&gt;AI$2-$B$2,Input!$G13,0)+IF(Forudsætninger!$B$4=AI$2-$B$2+1,Input!$K13,0),'Differentierede effekter'!EC13),0)</f>
        <v>0</v>
      </c>
      <c r="AJ13" s="3">
        <f ca="1">IF(AJ$2-$B$2&lt;Forudsætninger!$B$4,IF('Differentierede effekter'!EG13="",IF(Forudsætninger!$B$4&gt;AJ$2-$B$2,Input!$G13,0)+IF(Forudsætninger!$B$4=AJ$2-$B$2+1,Input!$K13,0),'Differentierede effekter'!EG13),0)</f>
        <v>0</v>
      </c>
      <c r="AK13" s="3">
        <f ca="1">IF(AK$2-$B$2&lt;Forudsætninger!$B$4,IF('Differentierede effekter'!EK13="",IF(Forudsætninger!$B$4&gt;AK$2-$B$2,Input!$G13,0)+IF(Forudsætninger!$B$4=AK$2-$B$2+1,Input!$K13,0),'Differentierede effekter'!EK13),0)</f>
        <v>0</v>
      </c>
      <c r="AL13" s="3">
        <f ca="1">IF(AL$2-$B$2&lt;Forudsætninger!$B$4,IF('Differentierede effekter'!EO13="",IF(Forudsætninger!$B$4&gt;AL$2-$B$2,Input!$G13,0)+IF(Forudsætninger!$B$4=AL$2-$B$2+1,Input!$K13,0),'Differentierede effekter'!EO13),0)</f>
        <v>0</v>
      </c>
      <c r="AM13" s="3">
        <f ca="1">IF(AM$2-$B$2&lt;Forudsætninger!$B$4,IF('Differentierede effekter'!EP13="",IF(Forudsætninger!$B$4&gt;AM$2-$B$2,Input!$G13,0)+IF(Forudsætninger!$B$4=AM$2-$B$2+1,Input!$K13,0),'Differentierede effekter'!EP13),0)</f>
        <v>0</v>
      </c>
      <c r="AN13" s="3">
        <f ca="1">IF(AN$2-$B$2&lt;Forudsætninger!$B$4,IF('Differentierede effekter'!ET13="",IF(Forudsætninger!$B$4&gt;AN$2-$B$2,Input!$G13,0)+IF(Forudsætninger!$B$4=AN$2-$B$2+1,Input!$K13,0),'Differentierede effekter'!ET13),0)</f>
        <v>0</v>
      </c>
      <c r="AO13" s="3">
        <f ca="1">IF(AO$2-$B$2&lt;Forudsætninger!$B$4,IF('Differentierede effekter'!EX13="",IF(Forudsætninger!$B$4&gt;AO$2-$B$2,Input!$G13,0)+IF(Forudsætninger!$B$4=AO$2-$B$2+1,Input!$K13,0),'Differentierede effekter'!EX13),0)</f>
        <v>0</v>
      </c>
      <c r="AP13" s="3">
        <f ca="1">IF(AP$2-$B$2&lt;Forudsætninger!$B$4,IF('Differentierede effekter'!FB13="",IF(Forudsætninger!$B$4&gt;AP$2-$B$2,Input!$G13,0)+IF(Forudsætninger!$B$4=AP$2-$B$2+1,Input!$K13,0),'Differentierede effekter'!FB13),0)</f>
        <v>0</v>
      </c>
      <c r="AQ13" s="3">
        <f ca="1">IF(AQ$2-$B$2&lt;Forudsætninger!$B$4,IF('Differentierede effekter'!FF13="",IF(Forudsætninger!$B$4&gt;AQ$2-$B$2,Input!$G13,0)+IF(Forudsætninger!$B$4=AQ$2-$B$2+1,Input!$K13,0),'Differentierede effekter'!FF13),0)</f>
        <v>0</v>
      </c>
      <c r="AR13" s="3">
        <f ca="1">IF(AR$2-$B$2&lt;Forudsætninger!$B$4,IF('Differentierede effekter'!FJ13="",IF(Forudsætninger!$B$4&gt;AR$2-$B$2,Input!$G13,0)+IF(Forudsætninger!$B$4=AR$2-$B$2+1,Input!$K13,0),'Differentierede effekter'!FJ13),0)</f>
        <v>0</v>
      </c>
      <c r="AS13" s="3">
        <f ca="1">IF(AS$2-$B$2&lt;Forudsætninger!$B$4,IF('Differentierede effekter'!FN13="",IF(Forudsætninger!$B$4&gt;AS$2-$B$2,Input!$G13,0)+IF(Forudsætninger!$B$4=AS$2-$B$2+1,Input!$K13,0),'Differentierede effekter'!FN13),0)</f>
        <v>0</v>
      </c>
      <c r="AT13" s="3">
        <f ca="1">IF(AT$2-$B$2&lt;Forudsætninger!$B$4,IF('Differentierede effekter'!FR13="",IF(Forudsætninger!$B$4&gt;AT$2-$B$2,Input!$G13,0)+IF(Forudsætninger!$B$4=AT$2-$B$2+1,Input!$K13,0),'Differentierede effekter'!FR13),0)</f>
        <v>0</v>
      </c>
      <c r="AU13" s="3">
        <f ca="1">IF(AU$2-$B$2&lt;Forudsætninger!$B$4,IF('Differentierede effekter'!FV13="",IF(Forudsætninger!$B$4&gt;AU$2-$B$2,Input!$G13,0)+IF(Forudsætninger!$B$4=AU$2-$B$2+1,Input!$K13,0),'Differentierede effekter'!FV13),0)</f>
        <v>0</v>
      </c>
      <c r="AV13" s="3">
        <f ca="1">IF(AV$2-$B$2&lt;Forudsætninger!$B$4,IF('Differentierede effekter'!FZ13="",IF(Forudsætninger!$B$4&gt;AV$2-$B$2,Input!$G13,0)+IF(Forudsætninger!$B$4=AV$2-$B$2+1,Input!$K13,0),'Differentierede effekter'!FZ13),0)</f>
        <v>0</v>
      </c>
      <c r="AW13" s="3">
        <f ca="1">IF(AW$2-$B$2&lt;Forudsætninger!$B$4,IF('Differentierede effekter'!GD13="",IF(Forudsætninger!$B$4&gt;AW$2-$B$2,Input!$G13,0)+IF(Forudsætninger!$B$4=AW$2-$B$2+1,Input!$K13,0),'Differentierede effekter'!GD13),0)</f>
        <v>0</v>
      </c>
      <c r="AX13" s="3">
        <f ca="1">IF(AX$2-$B$2&lt;Forudsætninger!$B$4,IF('Differentierede effekter'!GH13="",IF(Forudsætninger!$B$4&gt;AX$2-$B$2,Input!$G13,0)+IF(Forudsætninger!$B$4=AX$2-$B$2+1,Input!$K13,0),'Differentierede effekter'!GH13),0)</f>
        <v>0</v>
      </c>
      <c r="AY13" s="3">
        <f ca="1">IF(AY$2-$B$2&lt;Forudsætninger!$B$4,IF('Differentierede effekter'!GL13="",IF(Forudsætninger!$B$4&gt;AY$2-$B$2,Input!$G13,0)+IF(Forudsætninger!$B$4=AY$2-$B$2+1,Input!$K13,0),'Differentierede effekter'!GL13),0)</f>
        <v>0</v>
      </c>
      <c r="AZ13" s="4">
        <f ca="1">NPV(Forudsætninger!$B$2,BA13:CX13)*(1+Forudsætninger!$B$2)</f>
        <v>0</v>
      </c>
      <c r="BA13" s="3">
        <f ca="1">Forudsætninger!B93*B13</f>
        <v>0</v>
      </c>
      <c r="BB13" s="3">
        <f ca="1">Forudsætninger!C93*C13</f>
        <v>0</v>
      </c>
      <c r="BC13" s="3">
        <f ca="1">Forudsætninger!D93*D13</f>
        <v>0</v>
      </c>
      <c r="BD13" s="3">
        <f ca="1">Forudsætninger!E93*E13</f>
        <v>0</v>
      </c>
      <c r="BE13" s="3">
        <f ca="1">Forudsætninger!F93*F13</f>
        <v>0</v>
      </c>
      <c r="BF13" s="3">
        <f ca="1">Forudsætninger!G93*G13</f>
        <v>0</v>
      </c>
      <c r="BG13" s="3">
        <f ca="1">Forudsætninger!H93*H13</f>
        <v>0</v>
      </c>
      <c r="BH13" s="3">
        <f ca="1">Forudsætninger!I93*I13</f>
        <v>0</v>
      </c>
      <c r="BI13" s="3">
        <f ca="1">Forudsætninger!J93*J13</f>
        <v>0</v>
      </c>
      <c r="BJ13" s="3">
        <f ca="1">Forudsætninger!K93*K13</f>
        <v>0</v>
      </c>
      <c r="BK13" s="3">
        <f ca="1">Forudsætninger!L93*L13</f>
        <v>0</v>
      </c>
      <c r="BL13" s="3">
        <f ca="1">Forudsætninger!M93*M13</f>
        <v>0</v>
      </c>
      <c r="BM13" s="3">
        <f ca="1">Forudsætninger!N93*N13</f>
        <v>0</v>
      </c>
      <c r="BN13" s="3">
        <f ca="1">Forudsætninger!O93*O13</f>
        <v>0</v>
      </c>
      <c r="BO13" s="3">
        <f ca="1">Forudsætninger!P93*P13</f>
        <v>0</v>
      </c>
      <c r="BP13" s="3">
        <f ca="1">Forudsætninger!Q93*Q13</f>
        <v>0</v>
      </c>
      <c r="BQ13" s="3">
        <f ca="1">Forudsætninger!R93*R13</f>
        <v>0</v>
      </c>
      <c r="BR13" s="3">
        <f ca="1">Forudsætninger!S93*S13</f>
        <v>0</v>
      </c>
      <c r="BS13" s="3">
        <f ca="1">Forudsætninger!T93*T13</f>
        <v>0</v>
      </c>
      <c r="BT13" s="3">
        <f ca="1">Forudsætninger!U93*U13</f>
        <v>0</v>
      </c>
      <c r="BU13" s="3">
        <f ca="1">Forudsætninger!V93*V13</f>
        <v>0</v>
      </c>
      <c r="BV13" s="3">
        <f ca="1">Forudsætninger!W93*W13</f>
        <v>0</v>
      </c>
      <c r="BW13" s="3">
        <f ca="1">Forudsætninger!X93*X13</f>
        <v>0</v>
      </c>
      <c r="BX13" s="3">
        <f ca="1">Forudsætninger!Y93*Y13</f>
        <v>0</v>
      </c>
      <c r="BY13" s="3">
        <f ca="1">Forudsætninger!Z93*Z13</f>
        <v>0</v>
      </c>
      <c r="BZ13" s="3">
        <f ca="1">Forudsætninger!AA93*AA13</f>
        <v>0</v>
      </c>
      <c r="CA13" s="3">
        <f ca="1">Forudsætninger!AB93*AB13</f>
        <v>0</v>
      </c>
      <c r="CB13" s="3">
        <f ca="1">Forudsætninger!AC93*AC13</f>
        <v>0</v>
      </c>
      <c r="CC13" s="3">
        <f ca="1">Forudsætninger!AD93*AD13</f>
        <v>0</v>
      </c>
      <c r="CD13" s="3">
        <f ca="1">Forudsætninger!AE93*AE13</f>
        <v>0</v>
      </c>
      <c r="CE13" s="3">
        <f ca="1">Forudsætninger!AF93*AF13</f>
        <v>0</v>
      </c>
      <c r="CF13" s="3">
        <f ca="1">Forudsætninger!AG93*AG13</f>
        <v>0</v>
      </c>
      <c r="CG13" s="3">
        <f ca="1">Forudsætninger!AH93*AH13</f>
        <v>0</v>
      </c>
      <c r="CH13" s="3">
        <f ca="1">Forudsætninger!AI93*AI13</f>
        <v>0</v>
      </c>
      <c r="CI13" s="3">
        <f ca="1">Forudsætninger!AJ93*AJ13</f>
        <v>0</v>
      </c>
      <c r="CJ13" s="3">
        <f ca="1">Forudsætninger!AK93*AK13</f>
        <v>0</v>
      </c>
      <c r="CK13" s="3">
        <f ca="1">Forudsætninger!AL93*AL13</f>
        <v>0</v>
      </c>
      <c r="CL13" s="3">
        <f ca="1">Forudsætninger!AM93*AM13</f>
        <v>0</v>
      </c>
      <c r="CM13" s="3">
        <f ca="1">Forudsætninger!AN93*AN13</f>
        <v>0</v>
      </c>
      <c r="CN13" s="3">
        <f ca="1">Forudsætninger!AO93*AO13</f>
        <v>0</v>
      </c>
      <c r="CO13" s="3">
        <f ca="1">Forudsætninger!AP93*AP13</f>
        <v>0</v>
      </c>
      <c r="CP13" s="3">
        <f ca="1">Forudsætninger!AQ93*AQ13</f>
        <v>0</v>
      </c>
      <c r="CQ13" s="3">
        <f ca="1">Forudsætninger!AR93*AR13</f>
        <v>0</v>
      </c>
      <c r="CR13" s="3">
        <f ca="1">Forudsætninger!AS93*AS13</f>
        <v>0</v>
      </c>
      <c r="CS13" s="3">
        <f ca="1">Forudsætninger!AT93*AT13</f>
        <v>0</v>
      </c>
      <c r="CT13" s="3">
        <f ca="1">Forudsætninger!AU93*AU13</f>
        <v>0</v>
      </c>
      <c r="CU13" s="3">
        <f ca="1">Forudsætninger!AV93*AV13</f>
        <v>0</v>
      </c>
      <c r="CV13" s="3">
        <f ca="1">Forudsætninger!AW93*AW13</f>
        <v>0</v>
      </c>
      <c r="CW13" s="3">
        <f ca="1">Forudsætninger!AX93*AX13</f>
        <v>0</v>
      </c>
      <c r="CX13" s="3">
        <f ca="1">Forudsætninger!AY93*AY13</f>
        <v>0</v>
      </c>
      <c r="CY13" s="4">
        <f ca="1">NPV(Forudsætninger!$B$3,CZ13:EW13)*(1+Forudsætninger!$B$3)</f>
        <v>0</v>
      </c>
      <c r="CZ13" s="3">
        <f ca="1">Forudsætninger!E239*B13</f>
        <v>0</v>
      </c>
      <c r="DA13" s="3">
        <f ca="1">Forudsætninger!F239*C13</f>
        <v>0</v>
      </c>
      <c r="DB13" s="3">
        <f ca="1">Forudsætninger!G239*D13</f>
        <v>0</v>
      </c>
      <c r="DC13" s="3">
        <f ca="1">Forudsætninger!H239*E13</f>
        <v>0</v>
      </c>
      <c r="DD13" s="3">
        <f ca="1">Forudsætninger!I239*F13</f>
        <v>0</v>
      </c>
      <c r="DE13" s="3">
        <f ca="1">Forudsætninger!J239*G13</f>
        <v>0</v>
      </c>
      <c r="DF13" s="3">
        <f ca="1">Forudsætninger!K239*H13</f>
        <v>0</v>
      </c>
      <c r="DG13" s="3">
        <f ca="1">Forudsætninger!L239*I13</f>
        <v>0</v>
      </c>
      <c r="DH13" s="3">
        <f ca="1">Forudsætninger!M239*J13</f>
        <v>0</v>
      </c>
      <c r="DI13" s="3">
        <f ca="1">Forudsætninger!N239*K13</f>
        <v>0</v>
      </c>
      <c r="DJ13" s="3">
        <f ca="1">Forudsætninger!O239*L13</f>
        <v>0</v>
      </c>
      <c r="DK13" s="3">
        <f ca="1">Forudsætninger!P239*M13</f>
        <v>0</v>
      </c>
      <c r="DL13" s="3">
        <f ca="1">Forudsætninger!Q239*N13</f>
        <v>0</v>
      </c>
      <c r="DM13" s="3">
        <f ca="1">Forudsætninger!R239*O13</f>
        <v>0</v>
      </c>
      <c r="DN13" s="3">
        <f ca="1">Forudsætninger!S239*P13</f>
        <v>0</v>
      </c>
      <c r="DO13" s="3">
        <f ca="1">Forudsætninger!T239*Q13</f>
        <v>0</v>
      </c>
      <c r="DP13" s="3">
        <f ca="1">Forudsætninger!U239*R13</f>
        <v>0</v>
      </c>
      <c r="DQ13" s="3">
        <f ca="1">Forudsætninger!V239*S13</f>
        <v>0</v>
      </c>
      <c r="DR13" s="3">
        <f ca="1">Forudsætninger!W239*T13</f>
        <v>0</v>
      </c>
      <c r="DS13" s="3">
        <f ca="1">Forudsætninger!X239*U13</f>
        <v>0</v>
      </c>
      <c r="DT13" s="3">
        <f ca="1">Forudsætninger!Y239*V13</f>
        <v>0</v>
      </c>
      <c r="DU13" s="3">
        <f ca="1">Forudsætninger!Z239*W13</f>
        <v>0</v>
      </c>
      <c r="DV13" s="3">
        <f ca="1">Forudsætninger!AA239*X13</f>
        <v>0</v>
      </c>
      <c r="DW13" s="3">
        <f ca="1">Forudsætninger!AB239*Y13</f>
        <v>0</v>
      </c>
      <c r="DX13" s="3">
        <f ca="1">Forudsætninger!AC239*Z13</f>
        <v>0</v>
      </c>
      <c r="DY13" s="3">
        <f ca="1">Forudsætninger!AD239*AA13</f>
        <v>0</v>
      </c>
      <c r="DZ13" s="3">
        <f ca="1">Forudsætninger!AE239*AB13</f>
        <v>0</v>
      </c>
      <c r="EA13" s="3">
        <f ca="1">Forudsætninger!AF239*AC13</f>
        <v>0</v>
      </c>
      <c r="EB13" s="3">
        <f ca="1">Forudsætninger!AG239*AD13</f>
        <v>0</v>
      </c>
      <c r="EC13" s="3">
        <f ca="1">Forudsætninger!AH239*AE13</f>
        <v>0</v>
      </c>
      <c r="ED13" s="3">
        <f ca="1">Forudsætninger!AI239*AF13</f>
        <v>0</v>
      </c>
      <c r="EE13" s="3">
        <f ca="1">Forudsætninger!AJ239*AG13</f>
        <v>0</v>
      </c>
      <c r="EF13" s="3">
        <f ca="1">Forudsætninger!AK239*AH13</f>
        <v>0</v>
      </c>
      <c r="EG13" s="3">
        <f ca="1">Forudsætninger!AL239*AI13</f>
        <v>0</v>
      </c>
      <c r="EH13" s="3">
        <f ca="1">Forudsætninger!AM239*AJ13</f>
        <v>0</v>
      </c>
      <c r="EI13" s="3">
        <f ca="1">Forudsætninger!AN239*AK13</f>
        <v>0</v>
      </c>
      <c r="EJ13" s="3">
        <f ca="1">Forudsætninger!AO239*AL13</f>
        <v>0</v>
      </c>
      <c r="EK13" s="3">
        <f ca="1">Forudsætninger!AP239*AM13</f>
        <v>0</v>
      </c>
      <c r="EL13" s="3">
        <f ca="1">Forudsætninger!AQ239*AN13</f>
        <v>0</v>
      </c>
      <c r="EM13" s="3">
        <f ca="1">Forudsætninger!AR239*AO13</f>
        <v>0</v>
      </c>
      <c r="EN13" s="3">
        <f ca="1">Forudsætninger!AS239*AP13</f>
        <v>0</v>
      </c>
      <c r="EO13" s="3">
        <f ca="1">Forudsætninger!AT239*AQ13</f>
        <v>0</v>
      </c>
      <c r="EP13" s="3">
        <f ca="1">Forudsætninger!AU239*AR13</f>
        <v>0</v>
      </c>
      <c r="EQ13" s="3">
        <f ca="1">Forudsætninger!AV239*AS13</f>
        <v>0</v>
      </c>
      <c r="ER13" s="3">
        <f ca="1">Forudsætninger!AW239*AT13</f>
        <v>0</v>
      </c>
      <c r="ES13" s="3">
        <f ca="1">Forudsætninger!AX239*AU13</f>
        <v>0</v>
      </c>
      <c r="ET13" s="3">
        <f ca="1">Forudsætninger!AY239*AV13</f>
        <v>0</v>
      </c>
      <c r="EU13" s="3">
        <f ca="1">Forudsætninger!AZ239*AW13</f>
        <v>0</v>
      </c>
      <c r="EV13" s="3">
        <f ca="1">Forudsætninger!BA239*AX13</f>
        <v>0</v>
      </c>
      <c r="EW13" s="3">
        <f ca="1">Forudsætninger!BB239*AY13</f>
        <v>0</v>
      </c>
      <c r="EX13" s="3">
        <f ca="1">IF(Input!$B13="I",$AZ13,0)</f>
        <v>0</v>
      </c>
      <c r="EY13" s="3">
        <f ca="1">IF(Input!$B13="II",$AZ13,0)</f>
        <v>0</v>
      </c>
      <c r="EZ13" s="3">
        <f ca="1">IF(Input!$B13="III",$AZ13,0)</f>
        <v>0</v>
      </c>
      <c r="FA13" s="3">
        <f ca="1">IF(Input!$B13="IV",$AZ13,0)</f>
        <v>0</v>
      </c>
      <c r="FB13" s="3">
        <f ca="1">IF(Input!$B13="I",$CY13,0)</f>
        <v>0</v>
      </c>
      <c r="FC13" s="3">
        <f ca="1">IF(Input!$B13="II",$CY13,0)</f>
        <v>0</v>
      </c>
      <c r="FD13" s="3">
        <f ca="1">IF(Input!$B13="III",$CY13,0)</f>
        <v>0</v>
      </c>
      <c r="FE13" s="3">
        <f ca="1">IF(Input!$B13="IV",$CY13,0)</f>
        <v>0</v>
      </c>
      <c r="FF13" s="3">
        <f ca="1">IF(Input!$C13="Økonomisk",$AZ13,0)</f>
        <v>0</v>
      </c>
      <c r="FG13" s="3">
        <f ca="1">IF(Input!$C13="Miljø",$AZ13,0)</f>
        <v>0</v>
      </c>
    </row>
    <row r="14" spans="1:163">
      <c r="A14" s="2" t="str">
        <f ca="1">IF(Input!A14="","",Input!A14)</f>
        <v>VOC-forbindelser ex. Metan</v>
      </c>
      <c r="B14" s="3">
        <f ca="1">IF('Differentierede effekter'!D14="",Input!J14+Input!G14+IF(Forudsætninger!$B$4=1,Input!K14,0),'Differentierede effekter'!D14)</f>
        <v>0</v>
      </c>
      <c r="C14" s="3">
        <f ca="1">IF(C$2-$B$2&lt;Forudsætninger!$B$4,IF('Differentierede effekter'!H14="",IF(Forudsætninger!$B$4&gt;C$2-$B$2,Input!$G14,0)+IF(Forudsætninger!$B$4=C$2-$B$2+1,Input!$K14,0),'Differentierede effekter'!H14),0)</f>
        <v>0</v>
      </c>
      <c r="D14" s="3">
        <f ca="1">IF(D$2-$B$2&lt;Forudsætninger!$B$4,IF('Differentierede effekter'!L14="",IF(Forudsætninger!$B$4&gt;D$2-$B$2,Input!$G14,0)+IF(Forudsætninger!$B$4=D$2-$B$2+1,Input!$K14,0),'Differentierede effekter'!L14),0)</f>
        <v>0</v>
      </c>
      <c r="E14" s="3">
        <f ca="1">IF(E$2-$B$2&lt;Forudsætninger!$B$4,IF('Differentierede effekter'!P14="",IF(Forudsætninger!$B$4&gt;E$2-$B$2,Input!$G14,0)+IF(Forudsætninger!$B$4=E$2-$B$2+1,Input!$K14,0),'Differentierede effekter'!P14),0)</f>
        <v>0</v>
      </c>
      <c r="F14" s="3">
        <f ca="1">IF(F$2-$B$2&lt;Forudsætninger!$B$4,IF('Differentierede effekter'!T14="",IF(Forudsætninger!$B$4&gt;F$2-$B$2,Input!$G14,0)+IF(Forudsætninger!$B$4=F$2-$B$2+1,Input!$K14,0),'Differentierede effekter'!T14),0)</f>
        <v>0</v>
      </c>
      <c r="G14" s="3">
        <f ca="1">IF(G$2-$B$2&lt;Forudsætninger!$B$4,IF('Differentierede effekter'!X14="",IF(Forudsætninger!$B$4&gt;G$2-$B$2,Input!$G14,0)+IF(Forudsætninger!$B$4=G$2-$B$2+1,Input!$K14,0),'Differentierede effekter'!X14),0)</f>
        <v>0</v>
      </c>
      <c r="H14" s="3">
        <f ca="1">IF(H$2-$B$2&lt;Forudsætninger!$B$4,IF('Differentierede effekter'!AB14="",IF(Forudsætninger!$B$4&gt;H$2-$B$2,Input!$G14,0)+IF(Forudsætninger!$B$4=H$2-$B$2+1,Input!$K14,0),'Differentierede effekter'!AB14),0)</f>
        <v>0</v>
      </c>
      <c r="I14" s="3">
        <f ca="1">IF(I$2-$B$2&lt;Forudsætninger!$B$4,IF('Differentierede effekter'!AF14="",IF(Forudsætninger!$B$4&gt;I$2-$B$2,Input!$G14,0)+IF(Forudsætninger!$B$4=I$2-$B$2+1,Input!$K14,0),'Differentierede effekter'!AF14),0)</f>
        <v>0</v>
      </c>
      <c r="J14" s="3">
        <f ca="1">IF(J$2-$B$2&lt;Forudsætninger!$B$4,IF('Differentierede effekter'!AJ14="",IF(Forudsætninger!$B$4&gt;J$2-$B$2,Input!$G14,0)+IF(Forudsætninger!$B$4=J$2-$B$2+1,Input!$K14,0),'Differentierede effekter'!AJ14),0)</f>
        <v>0</v>
      </c>
      <c r="K14" s="3">
        <f ca="1">IF(K$2-$B$2&lt;Forudsætninger!$B$4,IF('Differentierede effekter'!AN14="",IF(Forudsætninger!$B$4&gt;K$2-$B$2,Input!$G14,0)+IF(Forudsætninger!$B$4=K$2-$B$2+1,Input!$K14,0),'Differentierede effekter'!AN14),0)</f>
        <v>0</v>
      </c>
      <c r="L14" s="3">
        <f ca="1">IF(L$2-$B$2&lt;Forudsætninger!$B$4,IF('Differentierede effekter'!AR14="",IF(Forudsætninger!$B$4&gt;L$2-$B$2,Input!$G14,0)+IF(Forudsætninger!$B$4=L$2-$B$2+1,Input!$K14,0),'Differentierede effekter'!AR14),0)</f>
        <v>0</v>
      </c>
      <c r="M14" s="3">
        <f ca="1">IF(M$2-$B$2&lt;Forudsætninger!$B$4,IF('Differentierede effekter'!AV14="",IF(Forudsætninger!$B$4&gt;M$2-$B$2,Input!$G14,0)+IF(Forudsætninger!$B$4=M$2-$B$2+1,Input!$K14,0),'Differentierede effekter'!AV14),0)</f>
        <v>0</v>
      </c>
      <c r="N14" s="3">
        <f ca="1">IF(N$2-$B$2&lt;Forudsætninger!$B$4,IF('Differentierede effekter'!AZ14="",IF(Forudsætninger!$B$4&gt;N$2-$B$2,Input!$G14,0)+IF(Forudsætninger!$B$4=N$2-$B$2+1,Input!$K14,0),'Differentierede effekter'!AZ14),0)</f>
        <v>0</v>
      </c>
      <c r="O14" s="3">
        <f ca="1">IF(O$2-$B$2&lt;Forudsætninger!$B$4,IF('Differentierede effekter'!BD14="",IF(Forudsætninger!$B$4&gt;O$2-$B$2,Input!$G14,0)+IF(Forudsætninger!$B$4=O$2-$B$2+1,Input!$K14,0),'Differentierede effekter'!BD14),0)</f>
        <v>0</v>
      </c>
      <c r="P14" s="3">
        <f ca="1">IF(P$2-$B$2&lt;Forudsætninger!$B$4,IF('Differentierede effekter'!BH14="",IF(Forudsætninger!$B$4&gt;P$2-$B$2,Input!$G14,0)+IF(Forudsætninger!$B$4=P$2-$B$2+1,Input!$K14,0),'Differentierede effekter'!BH14),0)</f>
        <v>0</v>
      </c>
      <c r="Q14" s="3">
        <f ca="1">IF(Q$2-$B$2&lt;Forudsætninger!$B$4,IF('Differentierede effekter'!BL14="",IF(Forudsætninger!$B$4&gt;Q$2-$B$2,Input!$G14,0)+IF(Forudsætninger!$B$4=Q$2-$B$2+1,Input!$K14,0),'Differentierede effekter'!BL14),0)</f>
        <v>0</v>
      </c>
      <c r="R14" s="3">
        <f ca="1">IF(R$2-$B$2&lt;Forudsætninger!$B$4,IF('Differentierede effekter'!BP14="",IF(Forudsætninger!$B$4&gt;R$2-$B$2,Input!$G14,0)+IF(Forudsætninger!$B$4=R$2-$B$2+1,Input!$K14,0),'Differentierede effekter'!BP14),0)</f>
        <v>0</v>
      </c>
      <c r="S14" s="3">
        <f ca="1">IF(S$2-$B$2&lt;Forudsætninger!$B$4,IF('Differentierede effekter'!BT14="",IF(Forudsætninger!$B$4&gt;S$2-$B$2,Input!$G14,0)+IF(Forudsætninger!$B$4=S$2-$B$2+1,Input!$K14,0),'Differentierede effekter'!BT14),0)</f>
        <v>0</v>
      </c>
      <c r="T14" s="3">
        <f ca="1">IF(T$2-$B$2&lt;Forudsætninger!$B$4,IF('Differentierede effekter'!BX14="",IF(Forudsætninger!$B$4&gt;T$2-$B$2,Input!$G14,0)+IF(Forudsætninger!$B$4=T$2-$B$2+1,Input!$K14,0),'Differentierede effekter'!BX14),0)</f>
        <v>0</v>
      </c>
      <c r="U14" s="3">
        <f ca="1">IF(U$2-$B$2&lt;Forudsætninger!$B$4,IF('Differentierede effekter'!CB14="",IF(Forudsætninger!$B$4&gt;U$2-$B$2,Input!$G14,0)+IF(Forudsætninger!$B$4=U$2-$B$2+1,Input!$K14,0),'Differentierede effekter'!CB14),0)</f>
        <v>0</v>
      </c>
      <c r="V14" s="3">
        <f ca="1">IF(V$2-$B$2&lt;Forudsætninger!$B$4,IF('Differentierede effekter'!CF14="",IF(Forudsætninger!$B$4&gt;V$2-$B$2,Input!$G14,0)+IF(Forudsætninger!$B$4=V$2-$B$2+1,Input!$K14,0),'Differentierede effekter'!CF14),0)</f>
        <v>0</v>
      </c>
      <c r="W14" s="3">
        <f ca="1">IF(W$2-$B$2&lt;Forudsætninger!$B$4,IF('Differentierede effekter'!CJ14="",IF(Forudsætninger!$B$4&gt;W$2-$B$2,Input!$G14,0)+IF(Forudsætninger!$B$4=W$2-$B$2+1,Input!$K14,0),'Differentierede effekter'!CJ14),0)</f>
        <v>0</v>
      </c>
      <c r="X14" s="3">
        <f ca="1">IF(X$2-$B$2&lt;Forudsætninger!$B$4,IF('Differentierede effekter'!CN14="",IF(Forudsætninger!$B$4&gt;X$2-$B$2,Input!$G14,0)+IF(Forudsætninger!$B$4=X$2-$B$2+1,Input!$K14,0),'Differentierede effekter'!CN14),0)</f>
        <v>0</v>
      </c>
      <c r="Y14" s="3">
        <f ca="1">IF(Y$2-$B$2&lt;Forudsætninger!$B$4,IF('Differentierede effekter'!CR14="",IF(Forudsætninger!$B$4&gt;Y$2-$B$2,Input!$G14,0)+IF(Forudsætninger!$B$4=Y$2-$B$2+1,Input!$K14,0),'Differentierede effekter'!CR14),0)</f>
        <v>0</v>
      </c>
      <c r="Z14" s="3">
        <f ca="1">IF(Z$2-$B$2&lt;Forudsætninger!$B$4,IF('Differentierede effekter'!CV14="",IF(Forudsætninger!$B$4&gt;Z$2-$B$2,Input!$G14,0)+IF(Forudsætninger!$B$4=Z$2-$B$2+1,Input!$K14,0),'Differentierede effekter'!CV14),0)</f>
        <v>0</v>
      </c>
      <c r="AA14" s="3">
        <f ca="1">IF(AA$2-$B$2&lt;Forudsætninger!$B$4,IF('Differentierede effekter'!CZ14="",IF(Forudsætninger!$B$4&gt;AA$2-$B$2,Input!$G14,0)+IF(Forudsætninger!$B$4=AA$2-$B$2+1,Input!$K14,0),'Differentierede effekter'!CZ14),0)</f>
        <v>0</v>
      </c>
      <c r="AB14" s="3">
        <f ca="1">IF(AB$2-$B$2&lt;Forudsætninger!$B$4,IF('Differentierede effekter'!DD14="",IF(Forudsætninger!$B$4&gt;AB$2-$B$2,Input!$G14,0)+IF(Forudsætninger!$B$4=AB$2-$B$2+1,Input!$K14,0),'Differentierede effekter'!DD14),0)</f>
        <v>0</v>
      </c>
      <c r="AC14" s="3">
        <f ca="1">IF(AC$2-$B$2&lt;Forudsætninger!$B$4,IF('Differentierede effekter'!DH14="",IF(Forudsætninger!$B$4&gt;AC$2-$B$2,Input!$G14,0)+IF(Forudsætninger!$B$4=AC$2-$B$2+1,Input!$K14,0),'Differentierede effekter'!DH14),0)</f>
        <v>0</v>
      </c>
      <c r="AD14" s="3">
        <f ca="1">IF(AD$2-$B$2&lt;Forudsætninger!$B$4,IF('Differentierede effekter'!DL14="",IF(Forudsætninger!$B$4&gt;AD$2-$B$2,Input!$G14,0)+IF(Forudsætninger!$B$4=AD$2-$B$2+1,Input!$K14,0),'Differentierede effekter'!DL14),0)</f>
        <v>0</v>
      </c>
      <c r="AE14" s="3">
        <f ca="1">IF(AE$2-$B$2&lt;Forudsætninger!$B$4,IF('Differentierede effekter'!DP14="",IF(Forudsætninger!$B$4&gt;AE$2-$B$2,Input!$G14,0)+IF(Forudsætninger!$B$4=AE$2-$B$2+1,Input!$K14,0),'Differentierede effekter'!DP14),0)</f>
        <v>0</v>
      </c>
      <c r="AF14" s="3">
        <f ca="1">IF(AF$2-$B$2&lt;Forudsætninger!$B$4,IF('Differentierede effekter'!DQ14="",IF(Forudsætninger!$B$4&gt;AF$2-$B$2,Input!$G14,0)+IF(Forudsætninger!$B$4=AF$2-$B$2+1,Input!$K14,0),'Differentierede effekter'!DQ14),0)</f>
        <v>0</v>
      </c>
      <c r="AG14" s="3">
        <f ca="1">IF(AG$2-$B$2&lt;Forudsætninger!$B$4,IF('Differentierede effekter'!DU14="",IF(Forudsætninger!$B$4&gt;AG$2-$B$2,Input!$G14,0)+IF(Forudsætninger!$B$4=AG$2-$B$2+1,Input!$K14,0),'Differentierede effekter'!DU14),0)</f>
        <v>0</v>
      </c>
      <c r="AH14" s="3">
        <f ca="1">IF(AH$2-$B$2&lt;Forudsætninger!$B$4,IF('Differentierede effekter'!DY14="",IF(Forudsætninger!$B$4&gt;AH$2-$B$2,Input!$G14,0)+IF(Forudsætninger!$B$4=AH$2-$B$2+1,Input!$K14,0),'Differentierede effekter'!DY14),0)</f>
        <v>0</v>
      </c>
      <c r="AI14" s="3">
        <f ca="1">IF(AI$2-$B$2&lt;Forudsætninger!$B$4,IF('Differentierede effekter'!EC14="",IF(Forudsætninger!$B$4&gt;AI$2-$B$2,Input!$G14,0)+IF(Forudsætninger!$B$4=AI$2-$B$2+1,Input!$K14,0),'Differentierede effekter'!EC14),0)</f>
        <v>0</v>
      </c>
      <c r="AJ14" s="3">
        <f ca="1">IF(AJ$2-$B$2&lt;Forudsætninger!$B$4,IF('Differentierede effekter'!EG14="",IF(Forudsætninger!$B$4&gt;AJ$2-$B$2,Input!$G14,0)+IF(Forudsætninger!$B$4=AJ$2-$B$2+1,Input!$K14,0),'Differentierede effekter'!EG14),0)</f>
        <v>0</v>
      </c>
      <c r="AK14" s="3">
        <f ca="1">IF(AK$2-$B$2&lt;Forudsætninger!$B$4,IF('Differentierede effekter'!EK14="",IF(Forudsætninger!$B$4&gt;AK$2-$B$2,Input!$G14,0)+IF(Forudsætninger!$B$4=AK$2-$B$2+1,Input!$K14,0),'Differentierede effekter'!EK14),0)</f>
        <v>0</v>
      </c>
      <c r="AL14" s="3">
        <f ca="1">IF(AL$2-$B$2&lt;Forudsætninger!$B$4,IF('Differentierede effekter'!EO14="",IF(Forudsætninger!$B$4&gt;AL$2-$B$2,Input!$G14,0)+IF(Forudsætninger!$B$4=AL$2-$B$2+1,Input!$K14,0),'Differentierede effekter'!EO14),0)</f>
        <v>0</v>
      </c>
      <c r="AM14" s="3">
        <f ca="1">IF(AM$2-$B$2&lt;Forudsætninger!$B$4,IF('Differentierede effekter'!EP14="",IF(Forudsætninger!$B$4&gt;AM$2-$B$2,Input!$G14,0)+IF(Forudsætninger!$B$4=AM$2-$B$2+1,Input!$K14,0),'Differentierede effekter'!EP14),0)</f>
        <v>0</v>
      </c>
      <c r="AN14" s="3">
        <f ca="1">IF(AN$2-$B$2&lt;Forudsætninger!$B$4,IF('Differentierede effekter'!ET14="",IF(Forudsætninger!$B$4&gt;AN$2-$B$2,Input!$G14,0)+IF(Forudsætninger!$B$4=AN$2-$B$2+1,Input!$K14,0),'Differentierede effekter'!ET14),0)</f>
        <v>0</v>
      </c>
      <c r="AO14" s="3">
        <f ca="1">IF(AO$2-$B$2&lt;Forudsætninger!$B$4,IF('Differentierede effekter'!EX14="",IF(Forudsætninger!$B$4&gt;AO$2-$B$2,Input!$G14,0)+IF(Forudsætninger!$B$4=AO$2-$B$2+1,Input!$K14,0),'Differentierede effekter'!EX14),0)</f>
        <v>0</v>
      </c>
      <c r="AP14" s="3">
        <f ca="1">IF(AP$2-$B$2&lt;Forudsætninger!$B$4,IF('Differentierede effekter'!FB14="",IF(Forudsætninger!$B$4&gt;AP$2-$B$2,Input!$G14,0)+IF(Forudsætninger!$B$4=AP$2-$B$2+1,Input!$K14,0),'Differentierede effekter'!FB14),0)</f>
        <v>0</v>
      </c>
      <c r="AQ14" s="3">
        <f ca="1">IF(AQ$2-$B$2&lt;Forudsætninger!$B$4,IF('Differentierede effekter'!FF14="",IF(Forudsætninger!$B$4&gt;AQ$2-$B$2,Input!$G14,0)+IF(Forudsætninger!$B$4=AQ$2-$B$2+1,Input!$K14,0),'Differentierede effekter'!FF14),0)</f>
        <v>0</v>
      </c>
      <c r="AR14" s="3">
        <f ca="1">IF(AR$2-$B$2&lt;Forudsætninger!$B$4,IF('Differentierede effekter'!FJ14="",IF(Forudsætninger!$B$4&gt;AR$2-$B$2,Input!$G14,0)+IF(Forudsætninger!$B$4=AR$2-$B$2+1,Input!$K14,0),'Differentierede effekter'!FJ14),0)</f>
        <v>0</v>
      </c>
      <c r="AS14" s="3">
        <f ca="1">IF(AS$2-$B$2&lt;Forudsætninger!$B$4,IF('Differentierede effekter'!FN14="",IF(Forudsætninger!$B$4&gt;AS$2-$B$2,Input!$G14,0)+IF(Forudsætninger!$B$4=AS$2-$B$2+1,Input!$K14,0),'Differentierede effekter'!FN14),0)</f>
        <v>0</v>
      </c>
      <c r="AT14" s="3">
        <f ca="1">IF(AT$2-$B$2&lt;Forudsætninger!$B$4,IF('Differentierede effekter'!FR14="",IF(Forudsætninger!$B$4&gt;AT$2-$B$2,Input!$G14,0)+IF(Forudsætninger!$B$4=AT$2-$B$2+1,Input!$K14,0),'Differentierede effekter'!FR14),0)</f>
        <v>0</v>
      </c>
      <c r="AU14" s="3">
        <f ca="1">IF(AU$2-$B$2&lt;Forudsætninger!$B$4,IF('Differentierede effekter'!FV14="",IF(Forudsætninger!$B$4&gt;AU$2-$B$2,Input!$G14,0)+IF(Forudsætninger!$B$4=AU$2-$B$2+1,Input!$K14,0),'Differentierede effekter'!FV14),0)</f>
        <v>0</v>
      </c>
      <c r="AV14" s="3">
        <f ca="1">IF(AV$2-$B$2&lt;Forudsætninger!$B$4,IF('Differentierede effekter'!FZ14="",IF(Forudsætninger!$B$4&gt;AV$2-$B$2,Input!$G14,0)+IF(Forudsætninger!$B$4=AV$2-$B$2+1,Input!$K14,0),'Differentierede effekter'!FZ14),0)</f>
        <v>0</v>
      </c>
      <c r="AW14" s="3">
        <f ca="1">IF(AW$2-$B$2&lt;Forudsætninger!$B$4,IF('Differentierede effekter'!GD14="",IF(Forudsætninger!$B$4&gt;AW$2-$B$2,Input!$G14,0)+IF(Forudsætninger!$B$4=AW$2-$B$2+1,Input!$K14,0),'Differentierede effekter'!GD14),0)</f>
        <v>0</v>
      </c>
      <c r="AX14" s="3">
        <f ca="1">IF(AX$2-$B$2&lt;Forudsætninger!$B$4,IF('Differentierede effekter'!GH14="",IF(Forudsætninger!$B$4&gt;AX$2-$B$2,Input!$G14,0)+IF(Forudsætninger!$B$4=AX$2-$B$2+1,Input!$K14,0),'Differentierede effekter'!GH14),0)</f>
        <v>0</v>
      </c>
      <c r="AY14" s="3">
        <f ca="1">IF(AY$2-$B$2&lt;Forudsætninger!$B$4,IF('Differentierede effekter'!GL14="",IF(Forudsætninger!$B$4&gt;AY$2-$B$2,Input!$G14,0)+IF(Forudsætninger!$B$4=AY$2-$B$2+1,Input!$K14,0),'Differentierede effekter'!GL14),0)</f>
        <v>0</v>
      </c>
      <c r="AZ14" s="4">
        <f ca="1">NPV(Forudsætninger!$B$2,BA14:CX14)*(1+Forudsætninger!$B$2)</f>
        <v>0</v>
      </c>
      <c r="BA14" s="3">
        <f ca="1">Forudsætninger!B94*B14</f>
        <v>0</v>
      </c>
      <c r="BB14" s="3">
        <f ca="1">Forudsætninger!C94*C14</f>
        <v>0</v>
      </c>
      <c r="BC14" s="3">
        <f ca="1">Forudsætninger!D94*D14</f>
        <v>0</v>
      </c>
      <c r="BD14" s="3">
        <f ca="1">Forudsætninger!E94*E14</f>
        <v>0</v>
      </c>
      <c r="BE14" s="3">
        <f ca="1">Forudsætninger!F94*F14</f>
        <v>0</v>
      </c>
      <c r="BF14" s="3">
        <f ca="1">Forudsætninger!G94*G14</f>
        <v>0</v>
      </c>
      <c r="BG14" s="3">
        <f ca="1">Forudsætninger!H94*H14</f>
        <v>0</v>
      </c>
      <c r="BH14" s="3">
        <f ca="1">Forudsætninger!I94*I14</f>
        <v>0</v>
      </c>
      <c r="BI14" s="3">
        <f ca="1">Forudsætninger!J94*J14</f>
        <v>0</v>
      </c>
      <c r="BJ14" s="3">
        <f ca="1">Forudsætninger!K94*K14</f>
        <v>0</v>
      </c>
      <c r="BK14" s="3">
        <f ca="1">Forudsætninger!L94*L14</f>
        <v>0</v>
      </c>
      <c r="BL14" s="3">
        <f ca="1">Forudsætninger!M94*M14</f>
        <v>0</v>
      </c>
      <c r="BM14" s="3">
        <f ca="1">Forudsætninger!N94*N14</f>
        <v>0</v>
      </c>
      <c r="BN14" s="3">
        <f ca="1">Forudsætninger!O94*O14</f>
        <v>0</v>
      </c>
      <c r="BO14" s="3">
        <f ca="1">Forudsætninger!P94*P14</f>
        <v>0</v>
      </c>
      <c r="BP14" s="3">
        <f ca="1">Forudsætninger!Q94*Q14</f>
        <v>0</v>
      </c>
      <c r="BQ14" s="3">
        <f ca="1">Forudsætninger!R94*R14</f>
        <v>0</v>
      </c>
      <c r="BR14" s="3">
        <f ca="1">Forudsætninger!S94*S14</f>
        <v>0</v>
      </c>
      <c r="BS14" s="3">
        <f ca="1">Forudsætninger!T94*T14</f>
        <v>0</v>
      </c>
      <c r="BT14" s="3">
        <f ca="1">Forudsætninger!U94*U14</f>
        <v>0</v>
      </c>
      <c r="BU14" s="3">
        <f ca="1">Forudsætninger!V94*V14</f>
        <v>0</v>
      </c>
      <c r="BV14" s="3">
        <f ca="1">Forudsætninger!W94*W14</f>
        <v>0</v>
      </c>
      <c r="BW14" s="3">
        <f ca="1">Forudsætninger!X94*X14</f>
        <v>0</v>
      </c>
      <c r="BX14" s="3">
        <f ca="1">Forudsætninger!Y94*Y14</f>
        <v>0</v>
      </c>
      <c r="BY14" s="3">
        <f ca="1">Forudsætninger!Z94*Z14</f>
        <v>0</v>
      </c>
      <c r="BZ14" s="3">
        <f ca="1">Forudsætninger!AA94*AA14</f>
        <v>0</v>
      </c>
      <c r="CA14" s="3">
        <f ca="1">Forudsætninger!AB94*AB14</f>
        <v>0</v>
      </c>
      <c r="CB14" s="3">
        <f ca="1">Forudsætninger!AC94*AC14</f>
        <v>0</v>
      </c>
      <c r="CC14" s="3">
        <f ca="1">Forudsætninger!AD94*AD14</f>
        <v>0</v>
      </c>
      <c r="CD14" s="3">
        <f ca="1">Forudsætninger!AE94*AE14</f>
        <v>0</v>
      </c>
      <c r="CE14" s="3">
        <f ca="1">Forudsætninger!AF94*AF14</f>
        <v>0</v>
      </c>
      <c r="CF14" s="3">
        <f ca="1">Forudsætninger!AG94*AG14</f>
        <v>0</v>
      </c>
      <c r="CG14" s="3">
        <f ca="1">Forudsætninger!AH94*AH14</f>
        <v>0</v>
      </c>
      <c r="CH14" s="3">
        <f ca="1">Forudsætninger!AI94*AI14</f>
        <v>0</v>
      </c>
      <c r="CI14" s="3">
        <f ca="1">Forudsætninger!AJ94*AJ14</f>
        <v>0</v>
      </c>
      <c r="CJ14" s="3">
        <f ca="1">Forudsætninger!AK94*AK14</f>
        <v>0</v>
      </c>
      <c r="CK14" s="3">
        <f ca="1">Forudsætninger!AL94*AL14</f>
        <v>0</v>
      </c>
      <c r="CL14" s="3">
        <f ca="1">Forudsætninger!AM94*AM14</f>
        <v>0</v>
      </c>
      <c r="CM14" s="3">
        <f ca="1">Forudsætninger!AN94*AN14</f>
        <v>0</v>
      </c>
      <c r="CN14" s="3">
        <f ca="1">Forudsætninger!AO94*AO14</f>
        <v>0</v>
      </c>
      <c r="CO14" s="3">
        <f ca="1">Forudsætninger!AP94*AP14</f>
        <v>0</v>
      </c>
      <c r="CP14" s="3">
        <f ca="1">Forudsætninger!AQ94*AQ14</f>
        <v>0</v>
      </c>
      <c r="CQ14" s="3">
        <f ca="1">Forudsætninger!AR94*AR14</f>
        <v>0</v>
      </c>
      <c r="CR14" s="3">
        <f ca="1">Forudsætninger!AS94*AS14</f>
        <v>0</v>
      </c>
      <c r="CS14" s="3">
        <f ca="1">Forudsætninger!AT94*AT14</f>
        <v>0</v>
      </c>
      <c r="CT14" s="3">
        <f ca="1">Forudsætninger!AU94*AU14</f>
        <v>0</v>
      </c>
      <c r="CU14" s="3">
        <f ca="1">Forudsætninger!AV94*AV14</f>
        <v>0</v>
      </c>
      <c r="CV14" s="3">
        <f ca="1">Forudsætninger!AW94*AW14</f>
        <v>0</v>
      </c>
      <c r="CW14" s="3">
        <f ca="1">Forudsætninger!AX94*AX14</f>
        <v>0</v>
      </c>
      <c r="CX14" s="3">
        <f ca="1">Forudsætninger!AY94*AY14</f>
        <v>0</v>
      </c>
      <c r="CY14" s="4">
        <f ca="1">NPV(Forudsætninger!$B$3,CZ14:EW14)*(1+Forudsætninger!$B$3)</f>
        <v>0</v>
      </c>
      <c r="CZ14" s="3">
        <f ca="1">Forudsætninger!E240*B14</f>
        <v>0</v>
      </c>
      <c r="DA14" s="3">
        <f ca="1">Forudsætninger!F240*C14</f>
        <v>0</v>
      </c>
      <c r="DB14" s="3">
        <f ca="1">Forudsætninger!G240*D14</f>
        <v>0</v>
      </c>
      <c r="DC14" s="3">
        <f ca="1">Forudsætninger!H240*E14</f>
        <v>0</v>
      </c>
      <c r="DD14" s="3">
        <f ca="1">Forudsætninger!I240*F14</f>
        <v>0</v>
      </c>
      <c r="DE14" s="3">
        <f ca="1">Forudsætninger!J240*G14</f>
        <v>0</v>
      </c>
      <c r="DF14" s="3">
        <f ca="1">Forudsætninger!K240*H14</f>
        <v>0</v>
      </c>
      <c r="DG14" s="3">
        <f ca="1">Forudsætninger!L240*I14</f>
        <v>0</v>
      </c>
      <c r="DH14" s="3">
        <f ca="1">Forudsætninger!M240*J14</f>
        <v>0</v>
      </c>
      <c r="DI14" s="3">
        <f ca="1">Forudsætninger!N240*K14</f>
        <v>0</v>
      </c>
      <c r="DJ14" s="3">
        <f ca="1">Forudsætninger!O240*L14</f>
        <v>0</v>
      </c>
      <c r="DK14" s="3">
        <f ca="1">Forudsætninger!P240*M14</f>
        <v>0</v>
      </c>
      <c r="DL14" s="3">
        <f ca="1">Forudsætninger!Q240*N14</f>
        <v>0</v>
      </c>
      <c r="DM14" s="3">
        <f ca="1">Forudsætninger!R240*O14</f>
        <v>0</v>
      </c>
      <c r="DN14" s="3">
        <f ca="1">Forudsætninger!S240*P14</f>
        <v>0</v>
      </c>
      <c r="DO14" s="3">
        <f ca="1">Forudsætninger!T240*Q14</f>
        <v>0</v>
      </c>
      <c r="DP14" s="3">
        <f ca="1">Forudsætninger!U240*R14</f>
        <v>0</v>
      </c>
      <c r="DQ14" s="3">
        <f ca="1">Forudsætninger!V240*S14</f>
        <v>0</v>
      </c>
      <c r="DR14" s="3">
        <f ca="1">Forudsætninger!W240*T14</f>
        <v>0</v>
      </c>
      <c r="DS14" s="3">
        <f ca="1">Forudsætninger!X240*U14</f>
        <v>0</v>
      </c>
      <c r="DT14" s="3">
        <f ca="1">Forudsætninger!Y240*V14</f>
        <v>0</v>
      </c>
      <c r="DU14" s="3">
        <f ca="1">Forudsætninger!Z240*W14</f>
        <v>0</v>
      </c>
      <c r="DV14" s="3">
        <f ca="1">Forudsætninger!AA240*X14</f>
        <v>0</v>
      </c>
      <c r="DW14" s="3">
        <f ca="1">Forudsætninger!AB240*Y14</f>
        <v>0</v>
      </c>
      <c r="DX14" s="3">
        <f ca="1">Forudsætninger!AC240*Z14</f>
        <v>0</v>
      </c>
      <c r="DY14" s="3">
        <f ca="1">Forudsætninger!AD240*AA14</f>
        <v>0</v>
      </c>
      <c r="DZ14" s="3">
        <f ca="1">Forudsætninger!AE240*AB14</f>
        <v>0</v>
      </c>
      <c r="EA14" s="3">
        <f ca="1">Forudsætninger!AF240*AC14</f>
        <v>0</v>
      </c>
      <c r="EB14" s="3">
        <f ca="1">Forudsætninger!AG240*AD14</f>
        <v>0</v>
      </c>
      <c r="EC14" s="3">
        <f ca="1">Forudsætninger!AH240*AE14</f>
        <v>0</v>
      </c>
      <c r="ED14" s="3">
        <f ca="1">Forudsætninger!AI240*AF14</f>
        <v>0</v>
      </c>
      <c r="EE14" s="3">
        <f ca="1">Forudsætninger!AJ240*AG14</f>
        <v>0</v>
      </c>
      <c r="EF14" s="3">
        <f ca="1">Forudsætninger!AK240*AH14</f>
        <v>0</v>
      </c>
      <c r="EG14" s="3">
        <f ca="1">Forudsætninger!AL240*AI14</f>
        <v>0</v>
      </c>
      <c r="EH14" s="3">
        <f ca="1">Forudsætninger!AM240*AJ14</f>
        <v>0</v>
      </c>
      <c r="EI14" s="3">
        <f ca="1">Forudsætninger!AN240*AK14</f>
        <v>0</v>
      </c>
      <c r="EJ14" s="3">
        <f ca="1">Forudsætninger!AO240*AL14</f>
        <v>0</v>
      </c>
      <c r="EK14" s="3">
        <f ca="1">Forudsætninger!AP240*AM14</f>
        <v>0</v>
      </c>
      <c r="EL14" s="3">
        <f ca="1">Forudsætninger!AQ240*AN14</f>
        <v>0</v>
      </c>
      <c r="EM14" s="3">
        <f ca="1">Forudsætninger!AR240*AO14</f>
        <v>0</v>
      </c>
      <c r="EN14" s="3">
        <f ca="1">Forudsætninger!AS240*AP14</f>
        <v>0</v>
      </c>
      <c r="EO14" s="3">
        <f ca="1">Forudsætninger!AT240*AQ14</f>
        <v>0</v>
      </c>
      <c r="EP14" s="3">
        <f ca="1">Forudsætninger!AU240*AR14</f>
        <v>0</v>
      </c>
      <c r="EQ14" s="3">
        <f ca="1">Forudsætninger!AV240*AS14</f>
        <v>0</v>
      </c>
      <c r="ER14" s="3">
        <f ca="1">Forudsætninger!AW240*AT14</f>
        <v>0</v>
      </c>
      <c r="ES14" s="3">
        <f ca="1">Forudsætninger!AX240*AU14</f>
        <v>0</v>
      </c>
      <c r="ET14" s="3">
        <f ca="1">Forudsætninger!AY240*AV14</f>
        <v>0</v>
      </c>
      <c r="EU14" s="3">
        <f ca="1">Forudsætninger!AZ240*AW14</f>
        <v>0</v>
      </c>
      <c r="EV14" s="3">
        <f ca="1">Forudsætninger!BA240*AX14</f>
        <v>0</v>
      </c>
      <c r="EW14" s="3">
        <f ca="1">Forudsætninger!BB240*AY14</f>
        <v>0</v>
      </c>
      <c r="EX14" s="3">
        <f ca="1">IF(Input!$B14="I",$AZ14,0)</f>
        <v>0</v>
      </c>
      <c r="EY14" s="3">
        <f ca="1">IF(Input!$B14="II",$AZ14,0)</f>
        <v>0</v>
      </c>
      <c r="EZ14" s="3">
        <f ca="1">IF(Input!$B14="III",$AZ14,0)</f>
        <v>0</v>
      </c>
      <c r="FA14" s="3">
        <f ca="1">IF(Input!$B14="IV",$AZ14,0)</f>
        <v>0</v>
      </c>
      <c r="FB14" s="3">
        <f ca="1">IF(Input!$B14="I",$CY14,0)</f>
        <v>0</v>
      </c>
      <c r="FC14" s="3">
        <f ca="1">IF(Input!$B14="II",$CY14,0)</f>
        <v>0</v>
      </c>
      <c r="FD14" s="3">
        <f ca="1">IF(Input!$B14="III",$CY14,0)</f>
        <v>0</v>
      </c>
      <c r="FE14" s="3">
        <f ca="1">IF(Input!$B14="IV",$CY14,0)</f>
        <v>0</v>
      </c>
      <c r="FF14" s="3">
        <f ca="1">IF(Input!$C14="Økonomisk",$AZ14,0)</f>
        <v>0</v>
      </c>
      <c r="FG14" s="3">
        <f ca="1">IF(Input!$C14="Miljø",$AZ14,0)</f>
        <v>0</v>
      </c>
    </row>
    <row r="15" spans="1:163">
      <c r="A15" s="2" t="str">
        <f ca="1">IF(Input!A15="","",Input!A15)</f>
        <v>Kviksølvudledning</v>
      </c>
      <c r="B15" s="3">
        <f ca="1">IF('Differentierede effekter'!D15="",Input!J15+Input!G15+IF(Forudsætninger!$B$4=1,Input!K15,0),'Differentierede effekter'!D15)</f>
        <v>0</v>
      </c>
      <c r="C15" s="3">
        <f ca="1">IF(C$2-$B$2&lt;Forudsætninger!$B$4,IF('Differentierede effekter'!H15="",IF(Forudsætninger!$B$4&gt;C$2-$B$2,Input!$G15,0)+IF(Forudsætninger!$B$4=C$2-$B$2+1,Input!$K15,0),'Differentierede effekter'!H15),0)</f>
        <v>0</v>
      </c>
      <c r="D15" s="3">
        <f ca="1">IF(D$2-$B$2&lt;Forudsætninger!$B$4,IF('Differentierede effekter'!L15="",IF(Forudsætninger!$B$4&gt;D$2-$B$2,Input!$G15,0)+IF(Forudsætninger!$B$4=D$2-$B$2+1,Input!$K15,0),'Differentierede effekter'!L15),0)</f>
        <v>0</v>
      </c>
      <c r="E15" s="3">
        <f ca="1">IF(E$2-$B$2&lt;Forudsætninger!$B$4,IF('Differentierede effekter'!P15="",IF(Forudsætninger!$B$4&gt;E$2-$B$2,Input!$G15,0)+IF(Forudsætninger!$B$4=E$2-$B$2+1,Input!$K15,0),'Differentierede effekter'!P15),0)</f>
        <v>0</v>
      </c>
      <c r="F15" s="3">
        <f ca="1">IF(F$2-$B$2&lt;Forudsætninger!$B$4,IF('Differentierede effekter'!T15="",IF(Forudsætninger!$B$4&gt;F$2-$B$2,Input!$G15,0)+IF(Forudsætninger!$B$4=F$2-$B$2+1,Input!$K15,0),'Differentierede effekter'!T15),0)</f>
        <v>0</v>
      </c>
      <c r="G15" s="3">
        <f ca="1">IF(G$2-$B$2&lt;Forudsætninger!$B$4,IF('Differentierede effekter'!X15="",IF(Forudsætninger!$B$4&gt;G$2-$B$2,Input!$G15,0)+IF(Forudsætninger!$B$4=G$2-$B$2+1,Input!$K15,0),'Differentierede effekter'!X15),0)</f>
        <v>0</v>
      </c>
      <c r="H15" s="3">
        <f ca="1">IF(H$2-$B$2&lt;Forudsætninger!$B$4,IF('Differentierede effekter'!AB15="",IF(Forudsætninger!$B$4&gt;H$2-$B$2,Input!$G15,0)+IF(Forudsætninger!$B$4=H$2-$B$2+1,Input!$K15,0),'Differentierede effekter'!AB15),0)</f>
        <v>0</v>
      </c>
      <c r="I15" s="3">
        <f ca="1">IF(I$2-$B$2&lt;Forudsætninger!$B$4,IF('Differentierede effekter'!AF15="",IF(Forudsætninger!$B$4&gt;I$2-$B$2,Input!$G15,0)+IF(Forudsætninger!$B$4=I$2-$B$2+1,Input!$K15,0),'Differentierede effekter'!AF15),0)</f>
        <v>0</v>
      </c>
      <c r="J15" s="3">
        <f ca="1">IF(J$2-$B$2&lt;Forudsætninger!$B$4,IF('Differentierede effekter'!AJ15="",IF(Forudsætninger!$B$4&gt;J$2-$B$2,Input!$G15,0)+IF(Forudsætninger!$B$4=J$2-$B$2+1,Input!$K15,0),'Differentierede effekter'!AJ15),0)</f>
        <v>0</v>
      </c>
      <c r="K15" s="3">
        <f ca="1">IF(K$2-$B$2&lt;Forudsætninger!$B$4,IF('Differentierede effekter'!AN15="",IF(Forudsætninger!$B$4&gt;K$2-$B$2,Input!$G15,0)+IF(Forudsætninger!$B$4=K$2-$B$2+1,Input!$K15,0),'Differentierede effekter'!AN15),0)</f>
        <v>0</v>
      </c>
      <c r="L15" s="3">
        <f ca="1">IF(L$2-$B$2&lt;Forudsætninger!$B$4,IF('Differentierede effekter'!AR15="",IF(Forudsætninger!$B$4&gt;L$2-$B$2,Input!$G15,0)+IF(Forudsætninger!$B$4=L$2-$B$2+1,Input!$K15,0),'Differentierede effekter'!AR15),0)</f>
        <v>0</v>
      </c>
      <c r="M15" s="3">
        <f ca="1">IF(M$2-$B$2&lt;Forudsætninger!$B$4,IF('Differentierede effekter'!AV15="",IF(Forudsætninger!$B$4&gt;M$2-$B$2,Input!$G15,0)+IF(Forudsætninger!$B$4=M$2-$B$2+1,Input!$K15,0),'Differentierede effekter'!AV15),0)</f>
        <v>0</v>
      </c>
      <c r="N15" s="3">
        <f ca="1">IF(N$2-$B$2&lt;Forudsætninger!$B$4,IF('Differentierede effekter'!AZ15="",IF(Forudsætninger!$B$4&gt;N$2-$B$2,Input!$G15,0)+IF(Forudsætninger!$B$4=N$2-$B$2+1,Input!$K15,0),'Differentierede effekter'!AZ15),0)</f>
        <v>0</v>
      </c>
      <c r="O15" s="3">
        <f ca="1">IF(O$2-$B$2&lt;Forudsætninger!$B$4,IF('Differentierede effekter'!BD15="",IF(Forudsætninger!$B$4&gt;O$2-$B$2,Input!$G15,0)+IF(Forudsætninger!$B$4=O$2-$B$2+1,Input!$K15,0),'Differentierede effekter'!BD15),0)</f>
        <v>0</v>
      </c>
      <c r="P15" s="3">
        <f ca="1">IF(P$2-$B$2&lt;Forudsætninger!$B$4,IF('Differentierede effekter'!BH15="",IF(Forudsætninger!$B$4&gt;P$2-$B$2,Input!$G15,0)+IF(Forudsætninger!$B$4=P$2-$B$2+1,Input!$K15,0),'Differentierede effekter'!BH15),0)</f>
        <v>0</v>
      </c>
      <c r="Q15" s="3">
        <f ca="1">IF(Q$2-$B$2&lt;Forudsætninger!$B$4,IF('Differentierede effekter'!BL15="",IF(Forudsætninger!$B$4&gt;Q$2-$B$2,Input!$G15,0)+IF(Forudsætninger!$B$4=Q$2-$B$2+1,Input!$K15,0),'Differentierede effekter'!BL15),0)</f>
        <v>0</v>
      </c>
      <c r="R15" s="3">
        <f ca="1">IF(R$2-$B$2&lt;Forudsætninger!$B$4,IF('Differentierede effekter'!BP15="",IF(Forudsætninger!$B$4&gt;R$2-$B$2,Input!$G15,0)+IF(Forudsætninger!$B$4=R$2-$B$2+1,Input!$K15,0),'Differentierede effekter'!BP15),0)</f>
        <v>0</v>
      </c>
      <c r="S15" s="3">
        <f ca="1">IF(S$2-$B$2&lt;Forudsætninger!$B$4,IF('Differentierede effekter'!BT15="",IF(Forudsætninger!$B$4&gt;S$2-$B$2,Input!$G15,0)+IF(Forudsætninger!$B$4=S$2-$B$2+1,Input!$K15,0),'Differentierede effekter'!BT15),0)</f>
        <v>0</v>
      </c>
      <c r="T15" s="3">
        <f ca="1">IF(T$2-$B$2&lt;Forudsætninger!$B$4,IF('Differentierede effekter'!BX15="",IF(Forudsætninger!$B$4&gt;T$2-$B$2,Input!$G15,0)+IF(Forudsætninger!$B$4=T$2-$B$2+1,Input!$K15,0),'Differentierede effekter'!BX15),0)</f>
        <v>0</v>
      </c>
      <c r="U15" s="3">
        <f ca="1">IF(U$2-$B$2&lt;Forudsætninger!$B$4,IF('Differentierede effekter'!CB15="",IF(Forudsætninger!$B$4&gt;U$2-$B$2,Input!$G15,0)+IF(Forudsætninger!$B$4=U$2-$B$2+1,Input!$K15,0),'Differentierede effekter'!CB15),0)</f>
        <v>0</v>
      </c>
      <c r="V15" s="3">
        <f ca="1">IF(V$2-$B$2&lt;Forudsætninger!$B$4,IF('Differentierede effekter'!CF15="",IF(Forudsætninger!$B$4&gt;V$2-$B$2,Input!$G15,0)+IF(Forudsætninger!$B$4=V$2-$B$2+1,Input!$K15,0),'Differentierede effekter'!CF15),0)</f>
        <v>0</v>
      </c>
      <c r="W15" s="3">
        <f ca="1">IF(W$2-$B$2&lt;Forudsætninger!$B$4,IF('Differentierede effekter'!CJ15="",IF(Forudsætninger!$B$4&gt;W$2-$B$2,Input!$G15,0)+IF(Forudsætninger!$B$4=W$2-$B$2+1,Input!$K15,0),'Differentierede effekter'!CJ15),0)</f>
        <v>0</v>
      </c>
      <c r="X15" s="3">
        <f ca="1">IF(X$2-$B$2&lt;Forudsætninger!$B$4,IF('Differentierede effekter'!CN15="",IF(Forudsætninger!$B$4&gt;X$2-$B$2,Input!$G15,0)+IF(Forudsætninger!$B$4=X$2-$B$2+1,Input!$K15,0),'Differentierede effekter'!CN15),0)</f>
        <v>0</v>
      </c>
      <c r="Y15" s="3">
        <f ca="1">IF(Y$2-$B$2&lt;Forudsætninger!$B$4,IF('Differentierede effekter'!CR15="",IF(Forudsætninger!$B$4&gt;Y$2-$B$2,Input!$G15,0)+IF(Forudsætninger!$B$4=Y$2-$B$2+1,Input!$K15,0),'Differentierede effekter'!CR15),0)</f>
        <v>0</v>
      </c>
      <c r="Z15" s="3">
        <f ca="1">IF(Z$2-$B$2&lt;Forudsætninger!$B$4,IF('Differentierede effekter'!CV15="",IF(Forudsætninger!$B$4&gt;Z$2-$B$2,Input!$G15,0)+IF(Forudsætninger!$B$4=Z$2-$B$2+1,Input!$K15,0),'Differentierede effekter'!CV15),0)</f>
        <v>0</v>
      </c>
      <c r="AA15" s="3">
        <f ca="1">IF(AA$2-$B$2&lt;Forudsætninger!$B$4,IF('Differentierede effekter'!CZ15="",IF(Forudsætninger!$B$4&gt;AA$2-$B$2,Input!$G15,0)+IF(Forudsætninger!$B$4=AA$2-$B$2+1,Input!$K15,0),'Differentierede effekter'!CZ15),0)</f>
        <v>0</v>
      </c>
      <c r="AB15" s="3">
        <f ca="1">IF(AB$2-$B$2&lt;Forudsætninger!$B$4,IF('Differentierede effekter'!DD15="",IF(Forudsætninger!$B$4&gt;AB$2-$B$2,Input!$G15,0)+IF(Forudsætninger!$B$4=AB$2-$B$2+1,Input!$K15,0),'Differentierede effekter'!DD15),0)</f>
        <v>0</v>
      </c>
      <c r="AC15" s="3">
        <f ca="1">IF(AC$2-$B$2&lt;Forudsætninger!$B$4,IF('Differentierede effekter'!DH15="",IF(Forudsætninger!$B$4&gt;AC$2-$B$2,Input!$G15,0)+IF(Forudsætninger!$B$4=AC$2-$B$2+1,Input!$K15,0),'Differentierede effekter'!DH15),0)</f>
        <v>0</v>
      </c>
      <c r="AD15" s="3">
        <f ca="1">IF(AD$2-$B$2&lt;Forudsætninger!$B$4,IF('Differentierede effekter'!DL15="",IF(Forudsætninger!$B$4&gt;AD$2-$B$2,Input!$G15,0)+IF(Forudsætninger!$B$4=AD$2-$B$2+1,Input!$K15,0),'Differentierede effekter'!DL15),0)</f>
        <v>0</v>
      </c>
      <c r="AE15" s="3">
        <f ca="1">IF(AE$2-$B$2&lt;Forudsætninger!$B$4,IF('Differentierede effekter'!DP15="",IF(Forudsætninger!$B$4&gt;AE$2-$B$2,Input!$G15,0)+IF(Forudsætninger!$B$4=AE$2-$B$2+1,Input!$K15,0),'Differentierede effekter'!DP15),0)</f>
        <v>0</v>
      </c>
      <c r="AF15" s="3">
        <f ca="1">IF(AF$2-$B$2&lt;Forudsætninger!$B$4,IF('Differentierede effekter'!DQ15="",IF(Forudsætninger!$B$4&gt;AF$2-$B$2,Input!$G15,0)+IF(Forudsætninger!$B$4=AF$2-$B$2+1,Input!$K15,0),'Differentierede effekter'!DQ15),0)</f>
        <v>0</v>
      </c>
      <c r="AG15" s="3">
        <f ca="1">IF(AG$2-$B$2&lt;Forudsætninger!$B$4,IF('Differentierede effekter'!DU15="",IF(Forudsætninger!$B$4&gt;AG$2-$B$2,Input!$G15,0)+IF(Forudsætninger!$B$4=AG$2-$B$2+1,Input!$K15,0),'Differentierede effekter'!DU15),0)</f>
        <v>0</v>
      </c>
      <c r="AH15" s="3">
        <f ca="1">IF(AH$2-$B$2&lt;Forudsætninger!$B$4,IF('Differentierede effekter'!DY15="",IF(Forudsætninger!$B$4&gt;AH$2-$B$2,Input!$G15,0)+IF(Forudsætninger!$B$4=AH$2-$B$2+1,Input!$K15,0),'Differentierede effekter'!DY15),0)</f>
        <v>0</v>
      </c>
      <c r="AI15" s="3">
        <f ca="1">IF(AI$2-$B$2&lt;Forudsætninger!$B$4,IF('Differentierede effekter'!EC15="",IF(Forudsætninger!$B$4&gt;AI$2-$B$2,Input!$G15,0)+IF(Forudsætninger!$B$4=AI$2-$B$2+1,Input!$K15,0),'Differentierede effekter'!EC15),0)</f>
        <v>0</v>
      </c>
      <c r="AJ15" s="3">
        <f ca="1">IF(AJ$2-$B$2&lt;Forudsætninger!$B$4,IF('Differentierede effekter'!EG15="",IF(Forudsætninger!$B$4&gt;AJ$2-$B$2,Input!$G15,0)+IF(Forudsætninger!$B$4=AJ$2-$B$2+1,Input!$K15,0),'Differentierede effekter'!EG15),0)</f>
        <v>0</v>
      </c>
      <c r="AK15" s="3">
        <f ca="1">IF(AK$2-$B$2&lt;Forudsætninger!$B$4,IF('Differentierede effekter'!EK15="",IF(Forudsætninger!$B$4&gt;AK$2-$B$2,Input!$G15,0)+IF(Forudsætninger!$B$4=AK$2-$B$2+1,Input!$K15,0),'Differentierede effekter'!EK15),0)</f>
        <v>0</v>
      </c>
      <c r="AL15" s="3">
        <f ca="1">IF(AL$2-$B$2&lt;Forudsætninger!$B$4,IF('Differentierede effekter'!EO15="",IF(Forudsætninger!$B$4&gt;AL$2-$B$2,Input!$G15,0)+IF(Forudsætninger!$B$4=AL$2-$B$2+1,Input!$K15,0),'Differentierede effekter'!EO15),0)</f>
        <v>0</v>
      </c>
      <c r="AM15" s="3">
        <f ca="1">IF(AM$2-$B$2&lt;Forudsætninger!$B$4,IF('Differentierede effekter'!EP15="",IF(Forudsætninger!$B$4&gt;AM$2-$B$2,Input!$G15,0)+IF(Forudsætninger!$B$4=AM$2-$B$2+1,Input!$K15,0),'Differentierede effekter'!EP15),0)</f>
        <v>0</v>
      </c>
      <c r="AN15" s="3">
        <f ca="1">IF(AN$2-$B$2&lt;Forudsætninger!$B$4,IF('Differentierede effekter'!ET15="",IF(Forudsætninger!$B$4&gt;AN$2-$B$2,Input!$G15,0)+IF(Forudsætninger!$B$4=AN$2-$B$2+1,Input!$K15,0),'Differentierede effekter'!ET15),0)</f>
        <v>0</v>
      </c>
      <c r="AO15" s="3">
        <f ca="1">IF(AO$2-$B$2&lt;Forudsætninger!$B$4,IF('Differentierede effekter'!EX15="",IF(Forudsætninger!$B$4&gt;AO$2-$B$2,Input!$G15,0)+IF(Forudsætninger!$B$4=AO$2-$B$2+1,Input!$K15,0),'Differentierede effekter'!EX15),0)</f>
        <v>0</v>
      </c>
      <c r="AP15" s="3">
        <f ca="1">IF(AP$2-$B$2&lt;Forudsætninger!$B$4,IF('Differentierede effekter'!FB15="",IF(Forudsætninger!$B$4&gt;AP$2-$B$2,Input!$G15,0)+IF(Forudsætninger!$B$4=AP$2-$B$2+1,Input!$K15,0),'Differentierede effekter'!FB15),0)</f>
        <v>0</v>
      </c>
      <c r="AQ15" s="3">
        <f ca="1">IF(AQ$2-$B$2&lt;Forudsætninger!$B$4,IF('Differentierede effekter'!FF15="",IF(Forudsætninger!$B$4&gt;AQ$2-$B$2,Input!$G15,0)+IF(Forudsætninger!$B$4=AQ$2-$B$2+1,Input!$K15,0),'Differentierede effekter'!FF15),0)</f>
        <v>0</v>
      </c>
      <c r="AR15" s="3">
        <f ca="1">IF(AR$2-$B$2&lt;Forudsætninger!$B$4,IF('Differentierede effekter'!FJ15="",IF(Forudsætninger!$B$4&gt;AR$2-$B$2,Input!$G15,0)+IF(Forudsætninger!$B$4=AR$2-$B$2+1,Input!$K15,0),'Differentierede effekter'!FJ15),0)</f>
        <v>0</v>
      </c>
      <c r="AS15" s="3">
        <f ca="1">IF(AS$2-$B$2&lt;Forudsætninger!$B$4,IF('Differentierede effekter'!FN15="",IF(Forudsætninger!$B$4&gt;AS$2-$B$2,Input!$G15,0)+IF(Forudsætninger!$B$4=AS$2-$B$2+1,Input!$K15,0),'Differentierede effekter'!FN15),0)</f>
        <v>0</v>
      </c>
      <c r="AT15" s="3">
        <f ca="1">IF(AT$2-$B$2&lt;Forudsætninger!$B$4,IF('Differentierede effekter'!FR15="",IF(Forudsætninger!$B$4&gt;AT$2-$B$2,Input!$G15,0)+IF(Forudsætninger!$B$4=AT$2-$B$2+1,Input!$K15,0),'Differentierede effekter'!FR15),0)</f>
        <v>0</v>
      </c>
      <c r="AU15" s="3">
        <f ca="1">IF(AU$2-$B$2&lt;Forudsætninger!$B$4,IF('Differentierede effekter'!FV15="",IF(Forudsætninger!$B$4&gt;AU$2-$B$2,Input!$G15,0)+IF(Forudsætninger!$B$4=AU$2-$B$2+1,Input!$K15,0),'Differentierede effekter'!FV15),0)</f>
        <v>0</v>
      </c>
      <c r="AV15" s="3">
        <f ca="1">IF(AV$2-$B$2&lt;Forudsætninger!$B$4,IF('Differentierede effekter'!FZ15="",IF(Forudsætninger!$B$4&gt;AV$2-$B$2,Input!$G15,0)+IF(Forudsætninger!$B$4=AV$2-$B$2+1,Input!$K15,0),'Differentierede effekter'!FZ15),0)</f>
        <v>0</v>
      </c>
      <c r="AW15" s="3">
        <f ca="1">IF(AW$2-$B$2&lt;Forudsætninger!$B$4,IF('Differentierede effekter'!GD15="",IF(Forudsætninger!$B$4&gt;AW$2-$B$2,Input!$G15,0)+IF(Forudsætninger!$B$4=AW$2-$B$2+1,Input!$K15,0),'Differentierede effekter'!GD15),0)</f>
        <v>0</v>
      </c>
      <c r="AX15" s="3">
        <f ca="1">IF(AX$2-$B$2&lt;Forudsætninger!$B$4,IF('Differentierede effekter'!GH15="",IF(Forudsætninger!$B$4&gt;AX$2-$B$2,Input!$G15,0)+IF(Forudsætninger!$B$4=AX$2-$B$2+1,Input!$K15,0),'Differentierede effekter'!GH15),0)</f>
        <v>0</v>
      </c>
      <c r="AY15" s="3">
        <f ca="1">IF(AY$2-$B$2&lt;Forudsætninger!$B$4,IF('Differentierede effekter'!GL15="",IF(Forudsætninger!$B$4&gt;AY$2-$B$2,Input!$G15,0)+IF(Forudsætninger!$B$4=AY$2-$B$2+1,Input!$K15,0),'Differentierede effekter'!GL15),0)</f>
        <v>0</v>
      </c>
      <c r="AZ15" s="4">
        <f ca="1">NPV(Forudsætninger!$B$2,BA15:CX15)*(1+Forudsætninger!$B$2)</f>
        <v>0</v>
      </c>
      <c r="BA15" s="3">
        <f ca="1">Forudsætninger!B95*B15</f>
        <v>0</v>
      </c>
      <c r="BB15" s="3">
        <f ca="1">Forudsætninger!C95*C15</f>
        <v>0</v>
      </c>
      <c r="BC15" s="3">
        <f ca="1">Forudsætninger!D95*D15</f>
        <v>0</v>
      </c>
      <c r="BD15" s="3">
        <f ca="1">Forudsætninger!E95*E15</f>
        <v>0</v>
      </c>
      <c r="BE15" s="3">
        <f ca="1">Forudsætninger!F95*F15</f>
        <v>0</v>
      </c>
      <c r="BF15" s="3">
        <f ca="1">Forudsætninger!G95*G15</f>
        <v>0</v>
      </c>
      <c r="BG15" s="3">
        <f ca="1">Forudsætninger!H95*H15</f>
        <v>0</v>
      </c>
      <c r="BH15" s="3">
        <f ca="1">Forudsætninger!I95*I15</f>
        <v>0</v>
      </c>
      <c r="BI15" s="3">
        <f ca="1">Forudsætninger!J95*J15</f>
        <v>0</v>
      </c>
      <c r="BJ15" s="3">
        <f ca="1">Forudsætninger!K95*K15</f>
        <v>0</v>
      </c>
      <c r="BK15" s="3">
        <f ca="1">Forudsætninger!L95*L15</f>
        <v>0</v>
      </c>
      <c r="BL15" s="3">
        <f ca="1">Forudsætninger!M95*M15</f>
        <v>0</v>
      </c>
      <c r="BM15" s="3">
        <f ca="1">Forudsætninger!N95*N15</f>
        <v>0</v>
      </c>
      <c r="BN15" s="3">
        <f ca="1">Forudsætninger!O95*O15</f>
        <v>0</v>
      </c>
      <c r="BO15" s="3">
        <f ca="1">Forudsætninger!P95*P15</f>
        <v>0</v>
      </c>
      <c r="BP15" s="3">
        <f ca="1">Forudsætninger!Q95*Q15</f>
        <v>0</v>
      </c>
      <c r="BQ15" s="3">
        <f ca="1">Forudsætninger!R95*R15</f>
        <v>0</v>
      </c>
      <c r="BR15" s="3">
        <f ca="1">Forudsætninger!S95*S15</f>
        <v>0</v>
      </c>
      <c r="BS15" s="3">
        <f ca="1">Forudsætninger!T95*T15</f>
        <v>0</v>
      </c>
      <c r="BT15" s="3">
        <f ca="1">Forudsætninger!U95*U15</f>
        <v>0</v>
      </c>
      <c r="BU15" s="3">
        <f ca="1">Forudsætninger!V95*V15</f>
        <v>0</v>
      </c>
      <c r="BV15" s="3">
        <f ca="1">Forudsætninger!W95*W15</f>
        <v>0</v>
      </c>
      <c r="BW15" s="3">
        <f ca="1">Forudsætninger!X95*X15</f>
        <v>0</v>
      </c>
      <c r="BX15" s="3">
        <f ca="1">Forudsætninger!Y95*Y15</f>
        <v>0</v>
      </c>
      <c r="BY15" s="3">
        <f ca="1">Forudsætninger!Z95*Z15</f>
        <v>0</v>
      </c>
      <c r="BZ15" s="3">
        <f ca="1">Forudsætninger!AA95*AA15</f>
        <v>0</v>
      </c>
      <c r="CA15" s="3">
        <f ca="1">Forudsætninger!AB95*AB15</f>
        <v>0</v>
      </c>
      <c r="CB15" s="3">
        <f ca="1">Forudsætninger!AC95*AC15</f>
        <v>0</v>
      </c>
      <c r="CC15" s="3">
        <f ca="1">Forudsætninger!AD95*AD15</f>
        <v>0</v>
      </c>
      <c r="CD15" s="3">
        <f ca="1">Forudsætninger!AE95*AE15</f>
        <v>0</v>
      </c>
      <c r="CE15" s="3">
        <f ca="1">Forudsætninger!AF95*AF15</f>
        <v>0</v>
      </c>
      <c r="CF15" s="3">
        <f ca="1">Forudsætninger!AG95*AG15</f>
        <v>0</v>
      </c>
      <c r="CG15" s="3">
        <f ca="1">Forudsætninger!AH95*AH15</f>
        <v>0</v>
      </c>
      <c r="CH15" s="3">
        <f ca="1">Forudsætninger!AI95*AI15</f>
        <v>0</v>
      </c>
      <c r="CI15" s="3">
        <f ca="1">Forudsætninger!AJ95*AJ15</f>
        <v>0</v>
      </c>
      <c r="CJ15" s="3">
        <f ca="1">Forudsætninger!AK95*AK15</f>
        <v>0</v>
      </c>
      <c r="CK15" s="3">
        <f ca="1">Forudsætninger!AL95*AL15</f>
        <v>0</v>
      </c>
      <c r="CL15" s="3">
        <f ca="1">Forudsætninger!AM95*AM15</f>
        <v>0</v>
      </c>
      <c r="CM15" s="3">
        <f ca="1">Forudsætninger!AN95*AN15</f>
        <v>0</v>
      </c>
      <c r="CN15" s="3">
        <f ca="1">Forudsætninger!AO95*AO15</f>
        <v>0</v>
      </c>
      <c r="CO15" s="3">
        <f ca="1">Forudsætninger!AP95*AP15</f>
        <v>0</v>
      </c>
      <c r="CP15" s="3">
        <f ca="1">Forudsætninger!AQ95*AQ15</f>
        <v>0</v>
      </c>
      <c r="CQ15" s="3">
        <f ca="1">Forudsætninger!AR95*AR15</f>
        <v>0</v>
      </c>
      <c r="CR15" s="3">
        <f ca="1">Forudsætninger!AS95*AS15</f>
        <v>0</v>
      </c>
      <c r="CS15" s="3">
        <f ca="1">Forudsætninger!AT95*AT15</f>
        <v>0</v>
      </c>
      <c r="CT15" s="3">
        <f ca="1">Forudsætninger!AU95*AU15</f>
        <v>0</v>
      </c>
      <c r="CU15" s="3">
        <f ca="1">Forudsætninger!AV95*AV15</f>
        <v>0</v>
      </c>
      <c r="CV15" s="3">
        <f ca="1">Forudsætninger!AW95*AW15</f>
        <v>0</v>
      </c>
      <c r="CW15" s="3">
        <f ca="1">Forudsætninger!AX95*AX15</f>
        <v>0</v>
      </c>
      <c r="CX15" s="3">
        <f ca="1">Forudsætninger!AY95*AY15</f>
        <v>0</v>
      </c>
      <c r="CY15" s="4">
        <f ca="1">NPV(Forudsætninger!$B$3,CZ15:EW15)*(1+Forudsætninger!$B$3)</f>
        <v>0</v>
      </c>
      <c r="CZ15" s="3">
        <f ca="1">Forudsætninger!E241*B15</f>
        <v>0</v>
      </c>
      <c r="DA15" s="3">
        <f ca="1">Forudsætninger!F241*C15</f>
        <v>0</v>
      </c>
      <c r="DB15" s="3">
        <f ca="1">Forudsætninger!G241*D15</f>
        <v>0</v>
      </c>
      <c r="DC15" s="3">
        <f ca="1">Forudsætninger!H241*E15</f>
        <v>0</v>
      </c>
      <c r="DD15" s="3">
        <f ca="1">Forudsætninger!I241*F15</f>
        <v>0</v>
      </c>
      <c r="DE15" s="3">
        <f ca="1">Forudsætninger!J241*G15</f>
        <v>0</v>
      </c>
      <c r="DF15" s="3">
        <f ca="1">Forudsætninger!K241*H15</f>
        <v>0</v>
      </c>
      <c r="DG15" s="3">
        <f ca="1">Forudsætninger!L241*I15</f>
        <v>0</v>
      </c>
      <c r="DH15" s="3">
        <f ca="1">Forudsætninger!M241*J15</f>
        <v>0</v>
      </c>
      <c r="DI15" s="3">
        <f ca="1">Forudsætninger!N241*K15</f>
        <v>0</v>
      </c>
      <c r="DJ15" s="3">
        <f ca="1">Forudsætninger!O241*L15</f>
        <v>0</v>
      </c>
      <c r="DK15" s="3">
        <f ca="1">Forudsætninger!P241*M15</f>
        <v>0</v>
      </c>
      <c r="DL15" s="3">
        <f ca="1">Forudsætninger!Q241*N15</f>
        <v>0</v>
      </c>
      <c r="DM15" s="3">
        <f ca="1">Forudsætninger!R241*O15</f>
        <v>0</v>
      </c>
      <c r="DN15" s="3">
        <f ca="1">Forudsætninger!S241*P15</f>
        <v>0</v>
      </c>
      <c r="DO15" s="3">
        <f ca="1">Forudsætninger!T241*Q15</f>
        <v>0</v>
      </c>
      <c r="DP15" s="3">
        <f ca="1">Forudsætninger!U241*R15</f>
        <v>0</v>
      </c>
      <c r="DQ15" s="3">
        <f ca="1">Forudsætninger!V241*S15</f>
        <v>0</v>
      </c>
      <c r="DR15" s="3">
        <f ca="1">Forudsætninger!W241*T15</f>
        <v>0</v>
      </c>
      <c r="DS15" s="3">
        <f ca="1">Forudsætninger!X241*U15</f>
        <v>0</v>
      </c>
      <c r="DT15" s="3">
        <f ca="1">Forudsætninger!Y241*V15</f>
        <v>0</v>
      </c>
      <c r="DU15" s="3">
        <f ca="1">Forudsætninger!Z241*W15</f>
        <v>0</v>
      </c>
      <c r="DV15" s="3">
        <f ca="1">Forudsætninger!AA241*X15</f>
        <v>0</v>
      </c>
      <c r="DW15" s="3">
        <f ca="1">Forudsætninger!AB241*Y15</f>
        <v>0</v>
      </c>
      <c r="DX15" s="3">
        <f ca="1">Forudsætninger!AC241*Z15</f>
        <v>0</v>
      </c>
      <c r="DY15" s="3">
        <f ca="1">Forudsætninger!AD241*AA15</f>
        <v>0</v>
      </c>
      <c r="DZ15" s="3">
        <f ca="1">Forudsætninger!AE241*AB15</f>
        <v>0</v>
      </c>
      <c r="EA15" s="3">
        <f ca="1">Forudsætninger!AF241*AC15</f>
        <v>0</v>
      </c>
      <c r="EB15" s="3">
        <f ca="1">Forudsætninger!AG241*AD15</f>
        <v>0</v>
      </c>
      <c r="EC15" s="3">
        <f ca="1">Forudsætninger!AH241*AE15</f>
        <v>0</v>
      </c>
      <c r="ED15" s="3">
        <f ca="1">Forudsætninger!AI241*AF15</f>
        <v>0</v>
      </c>
      <c r="EE15" s="3">
        <f ca="1">Forudsætninger!AJ241*AG15</f>
        <v>0</v>
      </c>
      <c r="EF15" s="3">
        <f ca="1">Forudsætninger!AK241*AH15</f>
        <v>0</v>
      </c>
      <c r="EG15" s="3">
        <f ca="1">Forudsætninger!AL241*AI15</f>
        <v>0</v>
      </c>
      <c r="EH15" s="3">
        <f ca="1">Forudsætninger!AM241*AJ15</f>
        <v>0</v>
      </c>
      <c r="EI15" s="3">
        <f ca="1">Forudsætninger!AN241*AK15</f>
        <v>0</v>
      </c>
      <c r="EJ15" s="3">
        <f ca="1">Forudsætninger!AO241*AL15</f>
        <v>0</v>
      </c>
      <c r="EK15" s="3">
        <f ca="1">Forudsætninger!AP241*AM15</f>
        <v>0</v>
      </c>
      <c r="EL15" s="3">
        <f ca="1">Forudsætninger!AQ241*AN15</f>
        <v>0</v>
      </c>
      <c r="EM15" s="3">
        <f ca="1">Forudsætninger!AR241*AO15</f>
        <v>0</v>
      </c>
      <c r="EN15" s="3">
        <f ca="1">Forudsætninger!AS241*AP15</f>
        <v>0</v>
      </c>
      <c r="EO15" s="3">
        <f ca="1">Forudsætninger!AT241*AQ15</f>
        <v>0</v>
      </c>
      <c r="EP15" s="3">
        <f ca="1">Forudsætninger!AU241*AR15</f>
        <v>0</v>
      </c>
      <c r="EQ15" s="3">
        <f ca="1">Forudsætninger!AV241*AS15</f>
        <v>0</v>
      </c>
      <c r="ER15" s="3">
        <f ca="1">Forudsætninger!AW241*AT15</f>
        <v>0</v>
      </c>
      <c r="ES15" s="3">
        <f ca="1">Forudsætninger!AX241*AU15</f>
        <v>0</v>
      </c>
      <c r="ET15" s="3">
        <f ca="1">Forudsætninger!AY241*AV15</f>
        <v>0</v>
      </c>
      <c r="EU15" s="3">
        <f ca="1">Forudsætninger!AZ241*AW15</f>
        <v>0</v>
      </c>
      <c r="EV15" s="3">
        <f ca="1">Forudsætninger!BA241*AX15</f>
        <v>0</v>
      </c>
      <c r="EW15" s="3">
        <f ca="1">Forudsætninger!BB241*AY15</f>
        <v>0</v>
      </c>
      <c r="EX15" s="3">
        <f ca="1">IF(Input!$B15="I",$AZ15,0)</f>
        <v>0</v>
      </c>
      <c r="EY15" s="3">
        <f ca="1">IF(Input!$B15="II",$AZ15,0)</f>
        <v>0</v>
      </c>
      <c r="EZ15" s="3">
        <f ca="1">IF(Input!$B15="III",$AZ15,0)</f>
        <v>0</v>
      </c>
      <c r="FA15" s="3">
        <f ca="1">IF(Input!$B15="IV",$AZ15,0)</f>
        <v>0</v>
      </c>
      <c r="FB15" s="3">
        <f ca="1">IF(Input!$B15="I",$CY15,0)</f>
        <v>0</v>
      </c>
      <c r="FC15" s="3">
        <f ca="1">IF(Input!$B15="II",$CY15,0)</f>
        <v>0</v>
      </c>
      <c r="FD15" s="3">
        <f ca="1">IF(Input!$B15="III",$CY15,0)</f>
        <v>0</v>
      </c>
      <c r="FE15" s="3">
        <f ca="1">IF(Input!$B15="IV",$CY15,0)</f>
        <v>0</v>
      </c>
      <c r="FF15" s="3">
        <f ca="1">IF(Input!$C15="Økonomisk",$AZ15,0)</f>
        <v>0</v>
      </c>
      <c r="FG15" s="3">
        <f ca="1">IF(Input!$C15="Miljø",$AZ15,0)</f>
        <v>0</v>
      </c>
    </row>
    <row r="16" spans="1:163">
      <c r="A16" s="2" t="str">
        <f ca="1">IF(Input!A16="","",Input!A16)</f>
        <v>Arsentrioxid</v>
      </c>
      <c r="B16" s="3">
        <f ca="1">IF('Differentierede effekter'!D16="",Input!J16+Input!G16+IF(Forudsætninger!$B$4=1,Input!K16,0),'Differentierede effekter'!D16)</f>
        <v>0</v>
      </c>
      <c r="C16" s="3">
        <f ca="1">IF(C$2-$B$2&lt;Forudsætninger!$B$4,IF('Differentierede effekter'!H16="",IF(Forudsætninger!$B$4&gt;C$2-$B$2,Input!$G16,0)+IF(Forudsætninger!$B$4=C$2-$B$2+1,Input!$K16,0),'Differentierede effekter'!H16),0)</f>
        <v>0</v>
      </c>
      <c r="D16" s="3">
        <f ca="1">IF(D$2-$B$2&lt;Forudsætninger!$B$4,IF('Differentierede effekter'!L16="",IF(Forudsætninger!$B$4&gt;D$2-$B$2,Input!$G16,0)+IF(Forudsætninger!$B$4=D$2-$B$2+1,Input!$K16,0),'Differentierede effekter'!L16),0)</f>
        <v>0</v>
      </c>
      <c r="E16" s="3">
        <f ca="1">IF(E$2-$B$2&lt;Forudsætninger!$B$4,IF('Differentierede effekter'!P16="",IF(Forudsætninger!$B$4&gt;E$2-$B$2,Input!$G16,0)+IF(Forudsætninger!$B$4=E$2-$B$2+1,Input!$K16,0),'Differentierede effekter'!P16),0)</f>
        <v>0</v>
      </c>
      <c r="F16" s="3">
        <f ca="1">IF(F$2-$B$2&lt;Forudsætninger!$B$4,IF('Differentierede effekter'!T16="",IF(Forudsætninger!$B$4&gt;F$2-$B$2,Input!$G16,0)+IF(Forudsætninger!$B$4=F$2-$B$2+1,Input!$K16,0),'Differentierede effekter'!T16),0)</f>
        <v>0</v>
      </c>
      <c r="G16" s="3">
        <f ca="1">IF(G$2-$B$2&lt;Forudsætninger!$B$4,IF('Differentierede effekter'!X16="",IF(Forudsætninger!$B$4&gt;G$2-$B$2,Input!$G16,0)+IF(Forudsætninger!$B$4=G$2-$B$2+1,Input!$K16,0),'Differentierede effekter'!X16),0)</f>
        <v>0</v>
      </c>
      <c r="H16" s="3">
        <f ca="1">IF(H$2-$B$2&lt;Forudsætninger!$B$4,IF('Differentierede effekter'!AB16="",IF(Forudsætninger!$B$4&gt;H$2-$B$2,Input!$G16,0)+IF(Forudsætninger!$B$4=H$2-$B$2+1,Input!$K16,0),'Differentierede effekter'!AB16),0)</f>
        <v>0</v>
      </c>
      <c r="I16" s="3">
        <f ca="1">IF(I$2-$B$2&lt;Forudsætninger!$B$4,IF('Differentierede effekter'!AF16="",IF(Forudsætninger!$B$4&gt;I$2-$B$2,Input!$G16,0)+IF(Forudsætninger!$B$4=I$2-$B$2+1,Input!$K16,0),'Differentierede effekter'!AF16),0)</f>
        <v>0</v>
      </c>
      <c r="J16" s="3">
        <f ca="1">IF(J$2-$B$2&lt;Forudsætninger!$B$4,IF('Differentierede effekter'!AJ16="",IF(Forudsætninger!$B$4&gt;J$2-$B$2,Input!$G16,0)+IF(Forudsætninger!$B$4=J$2-$B$2+1,Input!$K16,0),'Differentierede effekter'!AJ16),0)</f>
        <v>0</v>
      </c>
      <c r="K16" s="3">
        <f ca="1">IF(K$2-$B$2&lt;Forudsætninger!$B$4,IF('Differentierede effekter'!AN16="",IF(Forudsætninger!$B$4&gt;K$2-$B$2,Input!$G16,0)+IF(Forudsætninger!$B$4=K$2-$B$2+1,Input!$K16,0),'Differentierede effekter'!AN16),0)</f>
        <v>0</v>
      </c>
      <c r="L16" s="3">
        <f ca="1">IF(L$2-$B$2&lt;Forudsætninger!$B$4,IF('Differentierede effekter'!AR16="",IF(Forudsætninger!$B$4&gt;L$2-$B$2,Input!$G16,0)+IF(Forudsætninger!$B$4=L$2-$B$2+1,Input!$K16,0),'Differentierede effekter'!AR16),0)</f>
        <v>0</v>
      </c>
      <c r="M16" s="3">
        <f ca="1">IF(M$2-$B$2&lt;Forudsætninger!$B$4,IF('Differentierede effekter'!AV16="",IF(Forudsætninger!$B$4&gt;M$2-$B$2,Input!$G16,0)+IF(Forudsætninger!$B$4=M$2-$B$2+1,Input!$K16,0),'Differentierede effekter'!AV16),0)</f>
        <v>0</v>
      </c>
      <c r="N16" s="3">
        <f ca="1">IF(N$2-$B$2&lt;Forudsætninger!$B$4,IF('Differentierede effekter'!AZ16="",IF(Forudsætninger!$B$4&gt;N$2-$B$2,Input!$G16,0)+IF(Forudsætninger!$B$4=N$2-$B$2+1,Input!$K16,0),'Differentierede effekter'!AZ16),0)</f>
        <v>0</v>
      </c>
      <c r="O16" s="3">
        <f ca="1">IF(O$2-$B$2&lt;Forudsætninger!$B$4,IF('Differentierede effekter'!BD16="",IF(Forudsætninger!$B$4&gt;O$2-$B$2,Input!$G16,0)+IF(Forudsætninger!$B$4=O$2-$B$2+1,Input!$K16,0),'Differentierede effekter'!BD16),0)</f>
        <v>0</v>
      </c>
      <c r="P16" s="3">
        <f ca="1">IF(P$2-$B$2&lt;Forudsætninger!$B$4,IF('Differentierede effekter'!BH16="",IF(Forudsætninger!$B$4&gt;P$2-$B$2,Input!$G16,0)+IF(Forudsætninger!$B$4=P$2-$B$2+1,Input!$K16,0),'Differentierede effekter'!BH16),0)</f>
        <v>0</v>
      </c>
      <c r="Q16" s="3">
        <f ca="1">IF(Q$2-$B$2&lt;Forudsætninger!$B$4,IF('Differentierede effekter'!BL16="",IF(Forudsætninger!$B$4&gt;Q$2-$B$2,Input!$G16,0)+IF(Forudsætninger!$B$4=Q$2-$B$2+1,Input!$K16,0),'Differentierede effekter'!BL16),0)</f>
        <v>0</v>
      </c>
      <c r="R16" s="3">
        <f ca="1">IF(R$2-$B$2&lt;Forudsætninger!$B$4,IF('Differentierede effekter'!BP16="",IF(Forudsætninger!$B$4&gt;R$2-$B$2,Input!$G16,0)+IF(Forudsætninger!$B$4=R$2-$B$2+1,Input!$K16,0),'Differentierede effekter'!BP16),0)</f>
        <v>0</v>
      </c>
      <c r="S16" s="3">
        <f ca="1">IF(S$2-$B$2&lt;Forudsætninger!$B$4,IF('Differentierede effekter'!BT16="",IF(Forudsætninger!$B$4&gt;S$2-$B$2,Input!$G16,0)+IF(Forudsætninger!$B$4=S$2-$B$2+1,Input!$K16,0),'Differentierede effekter'!BT16),0)</f>
        <v>0</v>
      </c>
      <c r="T16" s="3">
        <f ca="1">IF(T$2-$B$2&lt;Forudsætninger!$B$4,IF('Differentierede effekter'!BX16="",IF(Forudsætninger!$B$4&gt;T$2-$B$2,Input!$G16,0)+IF(Forudsætninger!$B$4=T$2-$B$2+1,Input!$K16,0),'Differentierede effekter'!BX16),0)</f>
        <v>0</v>
      </c>
      <c r="U16" s="3">
        <f ca="1">IF(U$2-$B$2&lt;Forudsætninger!$B$4,IF('Differentierede effekter'!CB16="",IF(Forudsætninger!$B$4&gt;U$2-$B$2,Input!$G16,0)+IF(Forudsætninger!$B$4=U$2-$B$2+1,Input!$K16,0),'Differentierede effekter'!CB16),0)</f>
        <v>0</v>
      </c>
      <c r="V16" s="3">
        <f ca="1">IF(V$2-$B$2&lt;Forudsætninger!$B$4,IF('Differentierede effekter'!CF16="",IF(Forudsætninger!$B$4&gt;V$2-$B$2,Input!$G16,0)+IF(Forudsætninger!$B$4=V$2-$B$2+1,Input!$K16,0),'Differentierede effekter'!CF16),0)</f>
        <v>0</v>
      </c>
      <c r="W16" s="3">
        <f ca="1">IF(W$2-$B$2&lt;Forudsætninger!$B$4,IF('Differentierede effekter'!CJ16="",IF(Forudsætninger!$B$4&gt;W$2-$B$2,Input!$G16,0)+IF(Forudsætninger!$B$4=W$2-$B$2+1,Input!$K16,0),'Differentierede effekter'!CJ16),0)</f>
        <v>0</v>
      </c>
      <c r="X16" s="3">
        <f ca="1">IF(X$2-$B$2&lt;Forudsætninger!$B$4,IF('Differentierede effekter'!CN16="",IF(Forudsætninger!$B$4&gt;X$2-$B$2,Input!$G16,0)+IF(Forudsætninger!$B$4=X$2-$B$2+1,Input!$K16,0),'Differentierede effekter'!CN16),0)</f>
        <v>0</v>
      </c>
      <c r="Y16" s="3">
        <f ca="1">IF(Y$2-$B$2&lt;Forudsætninger!$B$4,IF('Differentierede effekter'!CR16="",IF(Forudsætninger!$B$4&gt;Y$2-$B$2,Input!$G16,0)+IF(Forudsætninger!$B$4=Y$2-$B$2+1,Input!$K16,0),'Differentierede effekter'!CR16),0)</f>
        <v>0</v>
      </c>
      <c r="Z16" s="3">
        <f ca="1">IF(Z$2-$B$2&lt;Forudsætninger!$B$4,IF('Differentierede effekter'!CV16="",IF(Forudsætninger!$B$4&gt;Z$2-$B$2,Input!$G16,0)+IF(Forudsætninger!$B$4=Z$2-$B$2+1,Input!$K16,0),'Differentierede effekter'!CV16),0)</f>
        <v>0</v>
      </c>
      <c r="AA16" s="3">
        <f ca="1">IF(AA$2-$B$2&lt;Forudsætninger!$B$4,IF('Differentierede effekter'!CZ16="",IF(Forudsætninger!$B$4&gt;AA$2-$B$2,Input!$G16,0)+IF(Forudsætninger!$B$4=AA$2-$B$2+1,Input!$K16,0),'Differentierede effekter'!CZ16),0)</f>
        <v>0</v>
      </c>
      <c r="AB16" s="3">
        <f ca="1">IF(AB$2-$B$2&lt;Forudsætninger!$B$4,IF('Differentierede effekter'!DD16="",IF(Forudsætninger!$B$4&gt;AB$2-$B$2,Input!$G16,0)+IF(Forudsætninger!$B$4=AB$2-$B$2+1,Input!$K16,0),'Differentierede effekter'!DD16),0)</f>
        <v>0</v>
      </c>
      <c r="AC16" s="3">
        <f ca="1">IF(AC$2-$B$2&lt;Forudsætninger!$B$4,IF('Differentierede effekter'!DH16="",IF(Forudsætninger!$B$4&gt;AC$2-$B$2,Input!$G16,0)+IF(Forudsætninger!$B$4=AC$2-$B$2+1,Input!$K16,0),'Differentierede effekter'!DH16),0)</f>
        <v>0</v>
      </c>
      <c r="AD16" s="3">
        <f ca="1">IF(AD$2-$B$2&lt;Forudsætninger!$B$4,IF('Differentierede effekter'!DL16="",IF(Forudsætninger!$B$4&gt;AD$2-$B$2,Input!$G16,0)+IF(Forudsætninger!$B$4=AD$2-$B$2+1,Input!$K16,0),'Differentierede effekter'!DL16),0)</f>
        <v>0</v>
      </c>
      <c r="AE16" s="3">
        <f ca="1">IF(AE$2-$B$2&lt;Forudsætninger!$B$4,IF('Differentierede effekter'!DP16="",IF(Forudsætninger!$B$4&gt;AE$2-$B$2,Input!$G16,0)+IF(Forudsætninger!$B$4=AE$2-$B$2+1,Input!$K16,0),'Differentierede effekter'!DP16),0)</f>
        <v>0</v>
      </c>
      <c r="AF16" s="3">
        <f ca="1">IF(AF$2-$B$2&lt;Forudsætninger!$B$4,IF('Differentierede effekter'!DQ16="",IF(Forudsætninger!$B$4&gt;AF$2-$B$2,Input!$G16,0)+IF(Forudsætninger!$B$4=AF$2-$B$2+1,Input!$K16,0),'Differentierede effekter'!DQ16),0)</f>
        <v>0</v>
      </c>
      <c r="AG16" s="3">
        <f ca="1">IF(AG$2-$B$2&lt;Forudsætninger!$B$4,IF('Differentierede effekter'!DU16="",IF(Forudsætninger!$B$4&gt;AG$2-$B$2,Input!$G16,0)+IF(Forudsætninger!$B$4=AG$2-$B$2+1,Input!$K16,0),'Differentierede effekter'!DU16),0)</f>
        <v>0</v>
      </c>
      <c r="AH16" s="3">
        <f ca="1">IF(AH$2-$B$2&lt;Forudsætninger!$B$4,IF('Differentierede effekter'!DY16="",IF(Forudsætninger!$B$4&gt;AH$2-$B$2,Input!$G16,0)+IF(Forudsætninger!$B$4=AH$2-$B$2+1,Input!$K16,0),'Differentierede effekter'!DY16),0)</f>
        <v>0</v>
      </c>
      <c r="AI16" s="3">
        <f ca="1">IF(AI$2-$B$2&lt;Forudsætninger!$B$4,IF('Differentierede effekter'!EC16="",IF(Forudsætninger!$B$4&gt;AI$2-$B$2,Input!$G16,0)+IF(Forudsætninger!$B$4=AI$2-$B$2+1,Input!$K16,0),'Differentierede effekter'!EC16),0)</f>
        <v>0</v>
      </c>
      <c r="AJ16" s="3">
        <f ca="1">IF(AJ$2-$B$2&lt;Forudsætninger!$B$4,IF('Differentierede effekter'!EG16="",IF(Forudsætninger!$B$4&gt;AJ$2-$B$2,Input!$G16,0)+IF(Forudsætninger!$B$4=AJ$2-$B$2+1,Input!$K16,0),'Differentierede effekter'!EG16),0)</f>
        <v>0</v>
      </c>
      <c r="AK16" s="3">
        <f ca="1">IF(AK$2-$B$2&lt;Forudsætninger!$B$4,IF('Differentierede effekter'!EK16="",IF(Forudsætninger!$B$4&gt;AK$2-$B$2,Input!$G16,0)+IF(Forudsætninger!$B$4=AK$2-$B$2+1,Input!$K16,0),'Differentierede effekter'!EK16),0)</f>
        <v>0</v>
      </c>
      <c r="AL16" s="3">
        <f ca="1">IF(AL$2-$B$2&lt;Forudsætninger!$B$4,IF('Differentierede effekter'!EO16="",IF(Forudsætninger!$B$4&gt;AL$2-$B$2,Input!$G16,0)+IF(Forudsætninger!$B$4=AL$2-$B$2+1,Input!$K16,0),'Differentierede effekter'!EO16),0)</f>
        <v>0</v>
      </c>
      <c r="AM16" s="3">
        <f ca="1">IF(AM$2-$B$2&lt;Forudsætninger!$B$4,IF('Differentierede effekter'!EP16="",IF(Forudsætninger!$B$4&gt;AM$2-$B$2,Input!$G16,0)+IF(Forudsætninger!$B$4=AM$2-$B$2+1,Input!$K16,0),'Differentierede effekter'!EP16),0)</f>
        <v>0</v>
      </c>
      <c r="AN16" s="3">
        <f ca="1">IF(AN$2-$B$2&lt;Forudsætninger!$B$4,IF('Differentierede effekter'!ET16="",IF(Forudsætninger!$B$4&gt;AN$2-$B$2,Input!$G16,0)+IF(Forudsætninger!$B$4=AN$2-$B$2+1,Input!$K16,0),'Differentierede effekter'!ET16),0)</f>
        <v>0</v>
      </c>
      <c r="AO16" s="3">
        <f ca="1">IF(AO$2-$B$2&lt;Forudsætninger!$B$4,IF('Differentierede effekter'!EX16="",IF(Forudsætninger!$B$4&gt;AO$2-$B$2,Input!$G16,0)+IF(Forudsætninger!$B$4=AO$2-$B$2+1,Input!$K16,0),'Differentierede effekter'!EX16),0)</f>
        <v>0</v>
      </c>
      <c r="AP16" s="3">
        <f ca="1">IF(AP$2-$B$2&lt;Forudsætninger!$B$4,IF('Differentierede effekter'!FB16="",IF(Forudsætninger!$B$4&gt;AP$2-$B$2,Input!$G16,0)+IF(Forudsætninger!$B$4=AP$2-$B$2+1,Input!$K16,0),'Differentierede effekter'!FB16),0)</f>
        <v>0</v>
      </c>
      <c r="AQ16" s="3">
        <f ca="1">IF(AQ$2-$B$2&lt;Forudsætninger!$B$4,IF('Differentierede effekter'!FF16="",IF(Forudsætninger!$B$4&gt;AQ$2-$B$2,Input!$G16,0)+IF(Forudsætninger!$B$4=AQ$2-$B$2+1,Input!$K16,0),'Differentierede effekter'!FF16),0)</f>
        <v>0</v>
      </c>
      <c r="AR16" s="3">
        <f ca="1">IF(AR$2-$B$2&lt;Forudsætninger!$B$4,IF('Differentierede effekter'!FJ16="",IF(Forudsætninger!$B$4&gt;AR$2-$B$2,Input!$G16,0)+IF(Forudsætninger!$B$4=AR$2-$B$2+1,Input!$K16,0),'Differentierede effekter'!FJ16),0)</f>
        <v>0</v>
      </c>
      <c r="AS16" s="3">
        <f ca="1">IF(AS$2-$B$2&lt;Forudsætninger!$B$4,IF('Differentierede effekter'!FN16="",IF(Forudsætninger!$B$4&gt;AS$2-$B$2,Input!$G16,0)+IF(Forudsætninger!$B$4=AS$2-$B$2+1,Input!$K16,0),'Differentierede effekter'!FN16),0)</f>
        <v>0</v>
      </c>
      <c r="AT16" s="3">
        <f ca="1">IF(AT$2-$B$2&lt;Forudsætninger!$B$4,IF('Differentierede effekter'!FR16="",IF(Forudsætninger!$B$4&gt;AT$2-$B$2,Input!$G16,0)+IF(Forudsætninger!$B$4=AT$2-$B$2+1,Input!$K16,0),'Differentierede effekter'!FR16),0)</f>
        <v>0</v>
      </c>
      <c r="AU16" s="3">
        <f ca="1">IF(AU$2-$B$2&lt;Forudsætninger!$B$4,IF('Differentierede effekter'!FV16="",IF(Forudsætninger!$B$4&gt;AU$2-$B$2,Input!$G16,0)+IF(Forudsætninger!$B$4=AU$2-$B$2+1,Input!$K16,0),'Differentierede effekter'!FV16),0)</f>
        <v>0</v>
      </c>
      <c r="AV16" s="3">
        <f ca="1">IF(AV$2-$B$2&lt;Forudsætninger!$B$4,IF('Differentierede effekter'!FZ16="",IF(Forudsætninger!$B$4&gt;AV$2-$B$2,Input!$G16,0)+IF(Forudsætninger!$B$4=AV$2-$B$2+1,Input!$K16,0),'Differentierede effekter'!FZ16),0)</f>
        <v>0</v>
      </c>
      <c r="AW16" s="3">
        <f ca="1">IF(AW$2-$B$2&lt;Forudsætninger!$B$4,IF('Differentierede effekter'!GD16="",IF(Forudsætninger!$B$4&gt;AW$2-$B$2,Input!$G16,0)+IF(Forudsætninger!$B$4=AW$2-$B$2+1,Input!$K16,0),'Differentierede effekter'!GD16),0)</f>
        <v>0</v>
      </c>
      <c r="AX16" s="3">
        <f ca="1">IF(AX$2-$B$2&lt;Forudsætninger!$B$4,IF('Differentierede effekter'!GH16="",IF(Forudsætninger!$B$4&gt;AX$2-$B$2,Input!$G16,0)+IF(Forudsætninger!$B$4=AX$2-$B$2+1,Input!$K16,0),'Differentierede effekter'!GH16),0)</f>
        <v>0</v>
      </c>
      <c r="AY16" s="3">
        <f ca="1">IF(AY$2-$B$2&lt;Forudsætninger!$B$4,IF('Differentierede effekter'!GL16="",IF(Forudsætninger!$B$4&gt;AY$2-$B$2,Input!$G16,0)+IF(Forudsætninger!$B$4=AY$2-$B$2+1,Input!$K16,0),'Differentierede effekter'!GL16),0)</f>
        <v>0</v>
      </c>
      <c r="AZ16" s="4">
        <f ca="1">NPV(Forudsætninger!$B$2,BA16:CX16)*(1+Forudsætninger!$B$2)</f>
        <v>0</v>
      </c>
      <c r="BA16" s="3">
        <f ca="1">Forudsætninger!B96*B16</f>
        <v>0</v>
      </c>
      <c r="BB16" s="3">
        <f ca="1">Forudsætninger!C96*C16</f>
        <v>0</v>
      </c>
      <c r="BC16" s="3">
        <f ca="1">Forudsætninger!D96*D16</f>
        <v>0</v>
      </c>
      <c r="BD16" s="3">
        <f ca="1">Forudsætninger!E96*E16</f>
        <v>0</v>
      </c>
      <c r="BE16" s="3">
        <f ca="1">Forudsætninger!F96*F16</f>
        <v>0</v>
      </c>
      <c r="BF16" s="3">
        <f ca="1">Forudsætninger!G96*G16</f>
        <v>0</v>
      </c>
      <c r="BG16" s="3">
        <f ca="1">Forudsætninger!H96*H16</f>
        <v>0</v>
      </c>
      <c r="BH16" s="3">
        <f ca="1">Forudsætninger!I96*I16</f>
        <v>0</v>
      </c>
      <c r="BI16" s="3">
        <f ca="1">Forudsætninger!J96*J16</f>
        <v>0</v>
      </c>
      <c r="BJ16" s="3">
        <f ca="1">Forudsætninger!K96*K16</f>
        <v>0</v>
      </c>
      <c r="BK16" s="3">
        <f ca="1">Forudsætninger!L96*L16</f>
        <v>0</v>
      </c>
      <c r="BL16" s="3">
        <f ca="1">Forudsætninger!M96*M16</f>
        <v>0</v>
      </c>
      <c r="BM16" s="3">
        <f ca="1">Forudsætninger!N96*N16</f>
        <v>0</v>
      </c>
      <c r="BN16" s="3">
        <f ca="1">Forudsætninger!O96*O16</f>
        <v>0</v>
      </c>
      <c r="BO16" s="3">
        <f ca="1">Forudsætninger!P96*P16</f>
        <v>0</v>
      </c>
      <c r="BP16" s="3">
        <f ca="1">Forudsætninger!Q96*Q16</f>
        <v>0</v>
      </c>
      <c r="BQ16" s="3">
        <f ca="1">Forudsætninger!R96*R16</f>
        <v>0</v>
      </c>
      <c r="BR16" s="3">
        <f ca="1">Forudsætninger!S96*S16</f>
        <v>0</v>
      </c>
      <c r="BS16" s="3">
        <f ca="1">Forudsætninger!T96*T16</f>
        <v>0</v>
      </c>
      <c r="BT16" s="3">
        <f ca="1">Forudsætninger!U96*U16</f>
        <v>0</v>
      </c>
      <c r="BU16" s="3">
        <f ca="1">Forudsætninger!V96*V16</f>
        <v>0</v>
      </c>
      <c r="BV16" s="3">
        <f ca="1">Forudsætninger!W96*W16</f>
        <v>0</v>
      </c>
      <c r="BW16" s="3">
        <f ca="1">Forudsætninger!X96*X16</f>
        <v>0</v>
      </c>
      <c r="BX16" s="3">
        <f ca="1">Forudsætninger!Y96*Y16</f>
        <v>0</v>
      </c>
      <c r="BY16" s="3">
        <f ca="1">Forudsætninger!Z96*Z16</f>
        <v>0</v>
      </c>
      <c r="BZ16" s="3">
        <f ca="1">Forudsætninger!AA96*AA16</f>
        <v>0</v>
      </c>
      <c r="CA16" s="3">
        <f ca="1">Forudsætninger!AB96*AB16</f>
        <v>0</v>
      </c>
      <c r="CB16" s="3">
        <f ca="1">Forudsætninger!AC96*AC16</f>
        <v>0</v>
      </c>
      <c r="CC16" s="3">
        <f ca="1">Forudsætninger!AD96*AD16</f>
        <v>0</v>
      </c>
      <c r="CD16" s="3">
        <f ca="1">Forudsætninger!AE96*AE16</f>
        <v>0</v>
      </c>
      <c r="CE16" s="3">
        <f ca="1">Forudsætninger!AF96*AF16</f>
        <v>0</v>
      </c>
      <c r="CF16" s="3">
        <f ca="1">Forudsætninger!AG96*AG16</f>
        <v>0</v>
      </c>
      <c r="CG16" s="3">
        <f ca="1">Forudsætninger!AH96*AH16</f>
        <v>0</v>
      </c>
      <c r="CH16" s="3">
        <f ca="1">Forudsætninger!AI96*AI16</f>
        <v>0</v>
      </c>
      <c r="CI16" s="3">
        <f ca="1">Forudsætninger!AJ96*AJ16</f>
        <v>0</v>
      </c>
      <c r="CJ16" s="3">
        <f ca="1">Forudsætninger!AK96*AK16</f>
        <v>0</v>
      </c>
      <c r="CK16" s="3">
        <f ca="1">Forudsætninger!AL96*AL16</f>
        <v>0</v>
      </c>
      <c r="CL16" s="3">
        <f ca="1">Forudsætninger!AM96*AM16</f>
        <v>0</v>
      </c>
      <c r="CM16" s="3">
        <f ca="1">Forudsætninger!AN96*AN16</f>
        <v>0</v>
      </c>
      <c r="CN16" s="3">
        <f ca="1">Forudsætninger!AO96*AO16</f>
        <v>0</v>
      </c>
      <c r="CO16" s="3">
        <f ca="1">Forudsætninger!AP96*AP16</f>
        <v>0</v>
      </c>
      <c r="CP16" s="3">
        <f ca="1">Forudsætninger!AQ96*AQ16</f>
        <v>0</v>
      </c>
      <c r="CQ16" s="3">
        <f ca="1">Forudsætninger!AR96*AR16</f>
        <v>0</v>
      </c>
      <c r="CR16" s="3">
        <f ca="1">Forudsætninger!AS96*AS16</f>
        <v>0</v>
      </c>
      <c r="CS16" s="3">
        <f ca="1">Forudsætninger!AT96*AT16</f>
        <v>0</v>
      </c>
      <c r="CT16" s="3">
        <f ca="1">Forudsætninger!AU96*AU16</f>
        <v>0</v>
      </c>
      <c r="CU16" s="3">
        <f ca="1">Forudsætninger!AV96*AV16</f>
        <v>0</v>
      </c>
      <c r="CV16" s="3">
        <f ca="1">Forudsætninger!AW96*AW16</f>
        <v>0</v>
      </c>
      <c r="CW16" s="3">
        <f ca="1">Forudsætninger!AX96*AX16</f>
        <v>0</v>
      </c>
      <c r="CX16" s="3">
        <f ca="1">Forudsætninger!AY96*AY16</f>
        <v>0</v>
      </c>
      <c r="CY16" s="4">
        <f ca="1">NPV(Forudsætninger!$B$3,CZ16:EW16)*(1+Forudsætninger!$B$3)</f>
        <v>0</v>
      </c>
      <c r="CZ16" s="3">
        <f ca="1">Forudsætninger!E242*B16</f>
        <v>0</v>
      </c>
      <c r="DA16" s="3">
        <f ca="1">Forudsætninger!F242*C16</f>
        <v>0</v>
      </c>
      <c r="DB16" s="3">
        <f ca="1">Forudsætninger!G242*D16</f>
        <v>0</v>
      </c>
      <c r="DC16" s="3">
        <f ca="1">Forudsætninger!H242*E16</f>
        <v>0</v>
      </c>
      <c r="DD16" s="3">
        <f ca="1">Forudsætninger!I242*F16</f>
        <v>0</v>
      </c>
      <c r="DE16" s="3">
        <f ca="1">Forudsætninger!J242*G16</f>
        <v>0</v>
      </c>
      <c r="DF16" s="3">
        <f ca="1">Forudsætninger!K242*H16</f>
        <v>0</v>
      </c>
      <c r="DG16" s="3">
        <f ca="1">Forudsætninger!L242*I16</f>
        <v>0</v>
      </c>
      <c r="DH16" s="3">
        <f ca="1">Forudsætninger!M242*J16</f>
        <v>0</v>
      </c>
      <c r="DI16" s="3">
        <f ca="1">Forudsætninger!N242*K16</f>
        <v>0</v>
      </c>
      <c r="DJ16" s="3">
        <f ca="1">Forudsætninger!O242*L16</f>
        <v>0</v>
      </c>
      <c r="DK16" s="3">
        <f ca="1">Forudsætninger!P242*M16</f>
        <v>0</v>
      </c>
      <c r="DL16" s="3">
        <f ca="1">Forudsætninger!Q242*N16</f>
        <v>0</v>
      </c>
      <c r="DM16" s="3">
        <f ca="1">Forudsætninger!R242*O16</f>
        <v>0</v>
      </c>
      <c r="DN16" s="3">
        <f ca="1">Forudsætninger!S242*P16</f>
        <v>0</v>
      </c>
      <c r="DO16" s="3">
        <f ca="1">Forudsætninger!T242*Q16</f>
        <v>0</v>
      </c>
      <c r="DP16" s="3">
        <f ca="1">Forudsætninger!U242*R16</f>
        <v>0</v>
      </c>
      <c r="DQ16" s="3">
        <f ca="1">Forudsætninger!V242*S16</f>
        <v>0</v>
      </c>
      <c r="DR16" s="3">
        <f ca="1">Forudsætninger!W242*T16</f>
        <v>0</v>
      </c>
      <c r="DS16" s="3">
        <f ca="1">Forudsætninger!X242*U16</f>
        <v>0</v>
      </c>
      <c r="DT16" s="3">
        <f ca="1">Forudsætninger!Y242*V16</f>
        <v>0</v>
      </c>
      <c r="DU16" s="3">
        <f ca="1">Forudsætninger!Z242*W16</f>
        <v>0</v>
      </c>
      <c r="DV16" s="3">
        <f ca="1">Forudsætninger!AA242*X16</f>
        <v>0</v>
      </c>
      <c r="DW16" s="3">
        <f ca="1">Forudsætninger!AB242*Y16</f>
        <v>0</v>
      </c>
      <c r="DX16" s="3">
        <f ca="1">Forudsætninger!AC242*Z16</f>
        <v>0</v>
      </c>
      <c r="DY16" s="3">
        <f ca="1">Forudsætninger!AD242*AA16</f>
        <v>0</v>
      </c>
      <c r="DZ16" s="3">
        <f ca="1">Forudsætninger!AE242*AB16</f>
        <v>0</v>
      </c>
      <c r="EA16" s="3">
        <f ca="1">Forudsætninger!AF242*AC16</f>
        <v>0</v>
      </c>
      <c r="EB16" s="3">
        <f ca="1">Forudsætninger!AG242*AD16</f>
        <v>0</v>
      </c>
      <c r="EC16" s="3">
        <f ca="1">Forudsætninger!AH242*AE16</f>
        <v>0</v>
      </c>
      <c r="ED16" s="3">
        <f ca="1">Forudsætninger!AI242*AF16</f>
        <v>0</v>
      </c>
      <c r="EE16" s="3">
        <f ca="1">Forudsætninger!AJ242*AG16</f>
        <v>0</v>
      </c>
      <c r="EF16" s="3">
        <f ca="1">Forudsætninger!AK242*AH16</f>
        <v>0</v>
      </c>
      <c r="EG16" s="3">
        <f ca="1">Forudsætninger!AL242*AI16</f>
        <v>0</v>
      </c>
      <c r="EH16" s="3">
        <f ca="1">Forudsætninger!AM242*AJ16</f>
        <v>0</v>
      </c>
      <c r="EI16" s="3">
        <f ca="1">Forudsætninger!AN242*AK16</f>
        <v>0</v>
      </c>
      <c r="EJ16" s="3">
        <f ca="1">Forudsætninger!AO242*AL16</f>
        <v>0</v>
      </c>
      <c r="EK16" s="3">
        <f ca="1">Forudsætninger!AP242*AM16</f>
        <v>0</v>
      </c>
      <c r="EL16" s="3">
        <f ca="1">Forudsætninger!AQ242*AN16</f>
        <v>0</v>
      </c>
      <c r="EM16" s="3">
        <f ca="1">Forudsætninger!AR242*AO16</f>
        <v>0</v>
      </c>
      <c r="EN16" s="3">
        <f ca="1">Forudsætninger!AS242*AP16</f>
        <v>0</v>
      </c>
      <c r="EO16" s="3">
        <f ca="1">Forudsætninger!AT242*AQ16</f>
        <v>0</v>
      </c>
      <c r="EP16" s="3">
        <f ca="1">Forudsætninger!AU242*AR16</f>
        <v>0</v>
      </c>
      <c r="EQ16" s="3">
        <f ca="1">Forudsætninger!AV242*AS16</f>
        <v>0</v>
      </c>
      <c r="ER16" s="3">
        <f ca="1">Forudsætninger!AW242*AT16</f>
        <v>0</v>
      </c>
      <c r="ES16" s="3">
        <f ca="1">Forudsætninger!AX242*AU16</f>
        <v>0</v>
      </c>
      <c r="ET16" s="3">
        <f ca="1">Forudsætninger!AY242*AV16</f>
        <v>0</v>
      </c>
      <c r="EU16" s="3">
        <f ca="1">Forudsætninger!AZ242*AW16</f>
        <v>0</v>
      </c>
      <c r="EV16" s="3">
        <f ca="1">Forudsætninger!BA242*AX16</f>
        <v>0</v>
      </c>
      <c r="EW16" s="3">
        <f ca="1">Forudsætninger!BB242*AY16</f>
        <v>0</v>
      </c>
      <c r="EX16" s="3">
        <f ca="1">IF(Input!$B16="I",$AZ16,0)</f>
        <v>0</v>
      </c>
      <c r="EY16" s="3">
        <f ca="1">IF(Input!$B16="II",$AZ16,0)</f>
        <v>0</v>
      </c>
      <c r="EZ16" s="3">
        <f ca="1">IF(Input!$B16="III",$AZ16,0)</f>
        <v>0</v>
      </c>
      <c r="FA16" s="3">
        <f ca="1">IF(Input!$B16="IV",$AZ16,0)</f>
        <v>0</v>
      </c>
      <c r="FB16" s="3">
        <f ca="1">IF(Input!$B16="I",$CY16,0)</f>
        <v>0</v>
      </c>
      <c r="FC16" s="3">
        <f ca="1">IF(Input!$B16="II",$CY16,0)</f>
        <v>0</v>
      </c>
      <c r="FD16" s="3">
        <f ca="1">IF(Input!$B16="III",$CY16,0)</f>
        <v>0</v>
      </c>
      <c r="FE16" s="3">
        <f ca="1">IF(Input!$B16="IV",$CY16,0)</f>
        <v>0</v>
      </c>
      <c r="FF16" s="3">
        <f ca="1">IF(Input!$C16="Økonomisk",$AZ16,0)</f>
        <v>0</v>
      </c>
      <c r="FG16" s="3">
        <f ca="1">IF(Input!$C16="Miljø",$AZ16,0)</f>
        <v>0</v>
      </c>
    </row>
    <row r="17" spans="1:163">
      <c r="A17" s="2" t="str">
        <f ca="1">IF(Input!A17="","",Input!A17)</f>
        <v>Dioxin</v>
      </c>
      <c r="B17" s="3">
        <f ca="1">IF('Differentierede effekter'!D17="",Input!J17+Input!G17+IF(Forudsætninger!$B$4=1,Input!K17,0),'Differentierede effekter'!D17)</f>
        <v>0</v>
      </c>
      <c r="C17" s="3">
        <f ca="1">IF(C$2-$B$2&lt;Forudsætninger!$B$4,IF('Differentierede effekter'!H17="",IF(Forudsætninger!$B$4&gt;C$2-$B$2,Input!$G17,0)+IF(Forudsætninger!$B$4=C$2-$B$2+1,Input!$K17,0),'Differentierede effekter'!H17),0)</f>
        <v>0</v>
      </c>
      <c r="D17" s="3">
        <f ca="1">IF(D$2-$B$2&lt;Forudsætninger!$B$4,IF('Differentierede effekter'!L17="",IF(Forudsætninger!$B$4&gt;D$2-$B$2,Input!$G17,0)+IF(Forudsætninger!$B$4=D$2-$B$2+1,Input!$K17,0),'Differentierede effekter'!L17),0)</f>
        <v>0</v>
      </c>
      <c r="E17" s="3">
        <f ca="1">IF(E$2-$B$2&lt;Forudsætninger!$B$4,IF('Differentierede effekter'!P17="",IF(Forudsætninger!$B$4&gt;E$2-$B$2,Input!$G17,0)+IF(Forudsætninger!$B$4=E$2-$B$2+1,Input!$K17,0),'Differentierede effekter'!P17),0)</f>
        <v>0</v>
      </c>
      <c r="F17" s="3">
        <f ca="1">IF(F$2-$B$2&lt;Forudsætninger!$B$4,IF('Differentierede effekter'!T17="",IF(Forudsætninger!$B$4&gt;F$2-$B$2,Input!$G17,0)+IF(Forudsætninger!$B$4=F$2-$B$2+1,Input!$K17,0),'Differentierede effekter'!T17),0)</f>
        <v>0</v>
      </c>
      <c r="G17" s="3">
        <f ca="1">IF(G$2-$B$2&lt;Forudsætninger!$B$4,IF('Differentierede effekter'!X17="",IF(Forudsætninger!$B$4&gt;G$2-$B$2,Input!$G17,0)+IF(Forudsætninger!$B$4=G$2-$B$2+1,Input!$K17,0),'Differentierede effekter'!X17),0)</f>
        <v>0</v>
      </c>
      <c r="H17" s="3">
        <f ca="1">IF(H$2-$B$2&lt;Forudsætninger!$B$4,IF('Differentierede effekter'!AB17="",IF(Forudsætninger!$B$4&gt;H$2-$B$2,Input!$G17,0)+IF(Forudsætninger!$B$4=H$2-$B$2+1,Input!$K17,0),'Differentierede effekter'!AB17),0)</f>
        <v>0</v>
      </c>
      <c r="I17" s="3">
        <f ca="1">IF(I$2-$B$2&lt;Forudsætninger!$B$4,IF('Differentierede effekter'!AF17="",IF(Forudsætninger!$B$4&gt;I$2-$B$2,Input!$G17,0)+IF(Forudsætninger!$B$4=I$2-$B$2+1,Input!$K17,0),'Differentierede effekter'!AF17),0)</f>
        <v>0</v>
      </c>
      <c r="J17" s="3">
        <f ca="1">IF(J$2-$B$2&lt;Forudsætninger!$B$4,IF('Differentierede effekter'!AJ17="",IF(Forudsætninger!$B$4&gt;J$2-$B$2,Input!$G17,0)+IF(Forudsætninger!$B$4=J$2-$B$2+1,Input!$K17,0),'Differentierede effekter'!AJ17),0)</f>
        <v>0</v>
      </c>
      <c r="K17" s="3">
        <f ca="1">IF(K$2-$B$2&lt;Forudsætninger!$B$4,IF('Differentierede effekter'!AN17="",IF(Forudsætninger!$B$4&gt;K$2-$B$2,Input!$G17,0)+IF(Forudsætninger!$B$4=K$2-$B$2+1,Input!$K17,0),'Differentierede effekter'!AN17),0)</f>
        <v>0</v>
      </c>
      <c r="L17" s="3">
        <f ca="1">IF(L$2-$B$2&lt;Forudsætninger!$B$4,IF('Differentierede effekter'!AR17="",IF(Forudsætninger!$B$4&gt;L$2-$B$2,Input!$G17,0)+IF(Forudsætninger!$B$4=L$2-$B$2+1,Input!$K17,0),'Differentierede effekter'!AR17),0)</f>
        <v>0</v>
      </c>
      <c r="M17" s="3">
        <f ca="1">IF(M$2-$B$2&lt;Forudsætninger!$B$4,IF('Differentierede effekter'!AV17="",IF(Forudsætninger!$B$4&gt;M$2-$B$2,Input!$G17,0)+IF(Forudsætninger!$B$4=M$2-$B$2+1,Input!$K17,0),'Differentierede effekter'!AV17),0)</f>
        <v>0</v>
      </c>
      <c r="N17" s="3">
        <f ca="1">IF(N$2-$B$2&lt;Forudsætninger!$B$4,IF('Differentierede effekter'!AZ17="",IF(Forudsætninger!$B$4&gt;N$2-$B$2,Input!$G17,0)+IF(Forudsætninger!$B$4=N$2-$B$2+1,Input!$K17,0),'Differentierede effekter'!AZ17),0)</f>
        <v>0</v>
      </c>
      <c r="O17" s="3">
        <f ca="1">IF(O$2-$B$2&lt;Forudsætninger!$B$4,IF('Differentierede effekter'!BD17="",IF(Forudsætninger!$B$4&gt;O$2-$B$2,Input!$G17,0)+IF(Forudsætninger!$B$4=O$2-$B$2+1,Input!$K17,0),'Differentierede effekter'!BD17),0)</f>
        <v>0</v>
      </c>
      <c r="P17" s="3">
        <f ca="1">IF(P$2-$B$2&lt;Forudsætninger!$B$4,IF('Differentierede effekter'!BH17="",IF(Forudsætninger!$B$4&gt;P$2-$B$2,Input!$G17,0)+IF(Forudsætninger!$B$4=P$2-$B$2+1,Input!$K17,0),'Differentierede effekter'!BH17),0)</f>
        <v>0</v>
      </c>
      <c r="Q17" s="3">
        <f ca="1">IF(Q$2-$B$2&lt;Forudsætninger!$B$4,IF('Differentierede effekter'!BL17="",IF(Forudsætninger!$B$4&gt;Q$2-$B$2,Input!$G17,0)+IF(Forudsætninger!$B$4=Q$2-$B$2+1,Input!$K17,0),'Differentierede effekter'!BL17),0)</f>
        <v>0</v>
      </c>
      <c r="R17" s="3">
        <f ca="1">IF(R$2-$B$2&lt;Forudsætninger!$B$4,IF('Differentierede effekter'!BP17="",IF(Forudsætninger!$B$4&gt;R$2-$B$2,Input!$G17,0)+IF(Forudsætninger!$B$4=R$2-$B$2+1,Input!$K17,0),'Differentierede effekter'!BP17),0)</f>
        <v>0</v>
      </c>
      <c r="S17" s="3">
        <f ca="1">IF(S$2-$B$2&lt;Forudsætninger!$B$4,IF('Differentierede effekter'!BT17="",IF(Forudsætninger!$B$4&gt;S$2-$B$2,Input!$G17,0)+IF(Forudsætninger!$B$4=S$2-$B$2+1,Input!$K17,0),'Differentierede effekter'!BT17),0)</f>
        <v>0</v>
      </c>
      <c r="T17" s="3">
        <f ca="1">IF(T$2-$B$2&lt;Forudsætninger!$B$4,IF('Differentierede effekter'!BX17="",IF(Forudsætninger!$B$4&gt;T$2-$B$2,Input!$G17,0)+IF(Forudsætninger!$B$4=T$2-$B$2+1,Input!$K17,0),'Differentierede effekter'!BX17),0)</f>
        <v>0</v>
      </c>
      <c r="U17" s="3">
        <f ca="1">IF(U$2-$B$2&lt;Forudsætninger!$B$4,IF('Differentierede effekter'!CB17="",IF(Forudsætninger!$B$4&gt;U$2-$B$2,Input!$G17,0)+IF(Forudsætninger!$B$4=U$2-$B$2+1,Input!$K17,0),'Differentierede effekter'!CB17),0)</f>
        <v>0</v>
      </c>
      <c r="V17" s="3">
        <f ca="1">IF(V$2-$B$2&lt;Forudsætninger!$B$4,IF('Differentierede effekter'!CF17="",IF(Forudsætninger!$B$4&gt;V$2-$B$2,Input!$G17,0)+IF(Forudsætninger!$B$4=V$2-$B$2+1,Input!$K17,0),'Differentierede effekter'!CF17),0)</f>
        <v>0</v>
      </c>
      <c r="W17" s="3">
        <f ca="1">IF(W$2-$B$2&lt;Forudsætninger!$B$4,IF('Differentierede effekter'!CJ17="",IF(Forudsætninger!$B$4&gt;W$2-$B$2,Input!$G17,0)+IF(Forudsætninger!$B$4=W$2-$B$2+1,Input!$K17,0),'Differentierede effekter'!CJ17),0)</f>
        <v>0</v>
      </c>
      <c r="X17" s="3">
        <f ca="1">IF(X$2-$B$2&lt;Forudsætninger!$B$4,IF('Differentierede effekter'!CN17="",IF(Forudsætninger!$B$4&gt;X$2-$B$2,Input!$G17,0)+IF(Forudsætninger!$B$4=X$2-$B$2+1,Input!$K17,0),'Differentierede effekter'!CN17),0)</f>
        <v>0</v>
      </c>
      <c r="Y17" s="3">
        <f ca="1">IF(Y$2-$B$2&lt;Forudsætninger!$B$4,IF('Differentierede effekter'!CR17="",IF(Forudsætninger!$B$4&gt;Y$2-$B$2,Input!$G17,0)+IF(Forudsætninger!$B$4=Y$2-$B$2+1,Input!$K17,0),'Differentierede effekter'!CR17),0)</f>
        <v>0</v>
      </c>
      <c r="Z17" s="3">
        <f ca="1">IF(Z$2-$B$2&lt;Forudsætninger!$B$4,IF('Differentierede effekter'!CV17="",IF(Forudsætninger!$B$4&gt;Z$2-$B$2,Input!$G17,0)+IF(Forudsætninger!$B$4=Z$2-$B$2+1,Input!$K17,0),'Differentierede effekter'!CV17),0)</f>
        <v>0</v>
      </c>
      <c r="AA17" s="3">
        <f ca="1">IF(AA$2-$B$2&lt;Forudsætninger!$B$4,IF('Differentierede effekter'!CZ17="",IF(Forudsætninger!$B$4&gt;AA$2-$B$2,Input!$G17,0)+IF(Forudsætninger!$B$4=AA$2-$B$2+1,Input!$K17,0),'Differentierede effekter'!CZ17),0)</f>
        <v>0</v>
      </c>
      <c r="AB17" s="3">
        <f ca="1">IF(AB$2-$B$2&lt;Forudsætninger!$B$4,IF('Differentierede effekter'!DD17="",IF(Forudsætninger!$B$4&gt;AB$2-$B$2,Input!$G17,0)+IF(Forudsætninger!$B$4=AB$2-$B$2+1,Input!$K17,0),'Differentierede effekter'!DD17),0)</f>
        <v>0</v>
      </c>
      <c r="AC17" s="3">
        <f ca="1">IF(AC$2-$B$2&lt;Forudsætninger!$B$4,IF('Differentierede effekter'!DH17="",IF(Forudsætninger!$B$4&gt;AC$2-$B$2,Input!$G17,0)+IF(Forudsætninger!$B$4=AC$2-$B$2+1,Input!$K17,0),'Differentierede effekter'!DH17),0)</f>
        <v>0</v>
      </c>
      <c r="AD17" s="3">
        <f ca="1">IF(AD$2-$B$2&lt;Forudsætninger!$B$4,IF('Differentierede effekter'!DL17="",IF(Forudsætninger!$B$4&gt;AD$2-$B$2,Input!$G17,0)+IF(Forudsætninger!$B$4=AD$2-$B$2+1,Input!$K17,0),'Differentierede effekter'!DL17),0)</f>
        <v>0</v>
      </c>
      <c r="AE17" s="3">
        <f ca="1">IF(AE$2-$B$2&lt;Forudsætninger!$B$4,IF('Differentierede effekter'!DP17="",IF(Forudsætninger!$B$4&gt;AE$2-$B$2,Input!$G17,0)+IF(Forudsætninger!$B$4=AE$2-$B$2+1,Input!$K17,0),'Differentierede effekter'!DP17),0)</f>
        <v>0</v>
      </c>
      <c r="AF17" s="3">
        <f ca="1">IF(AF$2-$B$2&lt;Forudsætninger!$B$4,IF('Differentierede effekter'!DQ17="",IF(Forudsætninger!$B$4&gt;AF$2-$B$2,Input!$G17,0)+IF(Forudsætninger!$B$4=AF$2-$B$2+1,Input!$K17,0),'Differentierede effekter'!DQ17),0)</f>
        <v>0</v>
      </c>
      <c r="AG17" s="3">
        <f ca="1">IF(AG$2-$B$2&lt;Forudsætninger!$B$4,IF('Differentierede effekter'!DU17="",IF(Forudsætninger!$B$4&gt;AG$2-$B$2,Input!$G17,0)+IF(Forudsætninger!$B$4=AG$2-$B$2+1,Input!$K17,0),'Differentierede effekter'!DU17),0)</f>
        <v>0</v>
      </c>
      <c r="AH17" s="3">
        <f ca="1">IF(AH$2-$B$2&lt;Forudsætninger!$B$4,IF('Differentierede effekter'!DY17="",IF(Forudsætninger!$B$4&gt;AH$2-$B$2,Input!$G17,0)+IF(Forudsætninger!$B$4=AH$2-$B$2+1,Input!$K17,0),'Differentierede effekter'!DY17),0)</f>
        <v>0</v>
      </c>
      <c r="AI17" s="3">
        <f ca="1">IF(AI$2-$B$2&lt;Forudsætninger!$B$4,IF('Differentierede effekter'!EC17="",IF(Forudsætninger!$B$4&gt;AI$2-$B$2,Input!$G17,0)+IF(Forudsætninger!$B$4=AI$2-$B$2+1,Input!$K17,0),'Differentierede effekter'!EC17),0)</f>
        <v>0</v>
      </c>
      <c r="AJ17" s="3">
        <f ca="1">IF(AJ$2-$B$2&lt;Forudsætninger!$B$4,IF('Differentierede effekter'!EG17="",IF(Forudsætninger!$B$4&gt;AJ$2-$B$2,Input!$G17,0)+IF(Forudsætninger!$B$4=AJ$2-$B$2+1,Input!$K17,0),'Differentierede effekter'!EG17),0)</f>
        <v>0</v>
      </c>
      <c r="AK17" s="3">
        <f ca="1">IF(AK$2-$B$2&lt;Forudsætninger!$B$4,IF('Differentierede effekter'!EK17="",IF(Forudsætninger!$B$4&gt;AK$2-$B$2,Input!$G17,0)+IF(Forudsætninger!$B$4=AK$2-$B$2+1,Input!$K17,0),'Differentierede effekter'!EK17),0)</f>
        <v>0</v>
      </c>
      <c r="AL17" s="3">
        <f ca="1">IF(AL$2-$B$2&lt;Forudsætninger!$B$4,IF('Differentierede effekter'!EO17="",IF(Forudsætninger!$B$4&gt;AL$2-$B$2,Input!$G17,0)+IF(Forudsætninger!$B$4=AL$2-$B$2+1,Input!$K17,0),'Differentierede effekter'!EO17),0)</f>
        <v>0</v>
      </c>
      <c r="AM17" s="3">
        <f ca="1">IF(AM$2-$B$2&lt;Forudsætninger!$B$4,IF('Differentierede effekter'!EP17="",IF(Forudsætninger!$B$4&gt;AM$2-$B$2,Input!$G17,0)+IF(Forudsætninger!$B$4=AM$2-$B$2+1,Input!$K17,0),'Differentierede effekter'!EP17),0)</f>
        <v>0</v>
      </c>
      <c r="AN17" s="3">
        <f ca="1">IF(AN$2-$B$2&lt;Forudsætninger!$B$4,IF('Differentierede effekter'!ET17="",IF(Forudsætninger!$B$4&gt;AN$2-$B$2,Input!$G17,0)+IF(Forudsætninger!$B$4=AN$2-$B$2+1,Input!$K17,0),'Differentierede effekter'!ET17),0)</f>
        <v>0</v>
      </c>
      <c r="AO17" s="3">
        <f ca="1">IF(AO$2-$B$2&lt;Forudsætninger!$B$4,IF('Differentierede effekter'!EX17="",IF(Forudsætninger!$B$4&gt;AO$2-$B$2,Input!$G17,0)+IF(Forudsætninger!$B$4=AO$2-$B$2+1,Input!$K17,0),'Differentierede effekter'!EX17),0)</f>
        <v>0</v>
      </c>
      <c r="AP17" s="3">
        <f ca="1">IF(AP$2-$B$2&lt;Forudsætninger!$B$4,IF('Differentierede effekter'!FB17="",IF(Forudsætninger!$B$4&gt;AP$2-$B$2,Input!$G17,0)+IF(Forudsætninger!$B$4=AP$2-$B$2+1,Input!$K17,0),'Differentierede effekter'!FB17),0)</f>
        <v>0</v>
      </c>
      <c r="AQ17" s="3">
        <f ca="1">IF(AQ$2-$B$2&lt;Forudsætninger!$B$4,IF('Differentierede effekter'!FF17="",IF(Forudsætninger!$B$4&gt;AQ$2-$B$2,Input!$G17,0)+IF(Forudsætninger!$B$4=AQ$2-$B$2+1,Input!$K17,0),'Differentierede effekter'!FF17),0)</f>
        <v>0</v>
      </c>
      <c r="AR17" s="3">
        <f ca="1">IF(AR$2-$B$2&lt;Forudsætninger!$B$4,IF('Differentierede effekter'!FJ17="",IF(Forudsætninger!$B$4&gt;AR$2-$B$2,Input!$G17,0)+IF(Forudsætninger!$B$4=AR$2-$B$2+1,Input!$K17,0),'Differentierede effekter'!FJ17),0)</f>
        <v>0</v>
      </c>
      <c r="AS17" s="3">
        <f ca="1">IF(AS$2-$B$2&lt;Forudsætninger!$B$4,IF('Differentierede effekter'!FN17="",IF(Forudsætninger!$B$4&gt;AS$2-$B$2,Input!$G17,0)+IF(Forudsætninger!$B$4=AS$2-$B$2+1,Input!$K17,0),'Differentierede effekter'!FN17),0)</f>
        <v>0</v>
      </c>
      <c r="AT17" s="3">
        <f ca="1">IF(AT$2-$B$2&lt;Forudsætninger!$B$4,IF('Differentierede effekter'!FR17="",IF(Forudsætninger!$B$4&gt;AT$2-$B$2,Input!$G17,0)+IF(Forudsætninger!$B$4=AT$2-$B$2+1,Input!$K17,0),'Differentierede effekter'!FR17),0)</f>
        <v>0</v>
      </c>
      <c r="AU17" s="3">
        <f ca="1">IF(AU$2-$B$2&lt;Forudsætninger!$B$4,IF('Differentierede effekter'!FV17="",IF(Forudsætninger!$B$4&gt;AU$2-$B$2,Input!$G17,0)+IF(Forudsætninger!$B$4=AU$2-$B$2+1,Input!$K17,0),'Differentierede effekter'!FV17),0)</f>
        <v>0</v>
      </c>
      <c r="AV17" s="3">
        <f ca="1">IF(AV$2-$B$2&lt;Forudsætninger!$B$4,IF('Differentierede effekter'!FZ17="",IF(Forudsætninger!$B$4&gt;AV$2-$B$2,Input!$G17,0)+IF(Forudsætninger!$B$4=AV$2-$B$2+1,Input!$K17,0),'Differentierede effekter'!FZ17),0)</f>
        <v>0</v>
      </c>
      <c r="AW17" s="3">
        <f ca="1">IF(AW$2-$B$2&lt;Forudsætninger!$B$4,IF('Differentierede effekter'!GD17="",IF(Forudsætninger!$B$4&gt;AW$2-$B$2,Input!$G17,0)+IF(Forudsætninger!$B$4=AW$2-$B$2+1,Input!$K17,0),'Differentierede effekter'!GD17),0)</f>
        <v>0</v>
      </c>
      <c r="AX17" s="3">
        <f ca="1">IF(AX$2-$B$2&lt;Forudsætninger!$B$4,IF('Differentierede effekter'!GH17="",IF(Forudsætninger!$B$4&gt;AX$2-$B$2,Input!$G17,0)+IF(Forudsætninger!$B$4=AX$2-$B$2+1,Input!$K17,0),'Differentierede effekter'!GH17),0)</f>
        <v>0</v>
      </c>
      <c r="AY17" s="3">
        <f ca="1">IF(AY$2-$B$2&lt;Forudsætninger!$B$4,IF('Differentierede effekter'!GL17="",IF(Forudsætninger!$B$4&gt;AY$2-$B$2,Input!$G17,0)+IF(Forudsætninger!$B$4=AY$2-$B$2+1,Input!$K17,0),'Differentierede effekter'!GL17),0)</f>
        <v>0</v>
      </c>
      <c r="AZ17" s="4">
        <f ca="1">NPV(Forudsætninger!$B$2,BA17:CX17)*(1+Forudsætninger!$B$2)</f>
        <v>0</v>
      </c>
      <c r="BA17" s="3">
        <f ca="1">Forudsætninger!B97*B17</f>
        <v>0</v>
      </c>
      <c r="BB17" s="3">
        <f ca="1">Forudsætninger!C97*C17</f>
        <v>0</v>
      </c>
      <c r="BC17" s="3">
        <f ca="1">Forudsætninger!D97*D17</f>
        <v>0</v>
      </c>
      <c r="BD17" s="3">
        <f ca="1">Forudsætninger!E97*E17</f>
        <v>0</v>
      </c>
      <c r="BE17" s="3">
        <f ca="1">Forudsætninger!F97*F17</f>
        <v>0</v>
      </c>
      <c r="BF17" s="3">
        <f ca="1">Forudsætninger!G97*G17</f>
        <v>0</v>
      </c>
      <c r="BG17" s="3">
        <f ca="1">Forudsætninger!H97*H17</f>
        <v>0</v>
      </c>
      <c r="BH17" s="3">
        <f ca="1">Forudsætninger!I97*I17</f>
        <v>0</v>
      </c>
      <c r="BI17" s="3">
        <f ca="1">Forudsætninger!J97*J17</f>
        <v>0</v>
      </c>
      <c r="BJ17" s="3">
        <f ca="1">Forudsætninger!K97*K17</f>
        <v>0</v>
      </c>
      <c r="BK17" s="3">
        <f ca="1">Forudsætninger!L97*L17</f>
        <v>0</v>
      </c>
      <c r="BL17" s="3">
        <f ca="1">Forudsætninger!M97*M17</f>
        <v>0</v>
      </c>
      <c r="BM17" s="3">
        <f ca="1">Forudsætninger!N97*N17</f>
        <v>0</v>
      </c>
      <c r="BN17" s="3">
        <f ca="1">Forudsætninger!O97*O17</f>
        <v>0</v>
      </c>
      <c r="BO17" s="3">
        <f ca="1">Forudsætninger!P97*P17</f>
        <v>0</v>
      </c>
      <c r="BP17" s="3">
        <f ca="1">Forudsætninger!Q97*Q17</f>
        <v>0</v>
      </c>
      <c r="BQ17" s="3">
        <f ca="1">Forudsætninger!R97*R17</f>
        <v>0</v>
      </c>
      <c r="BR17" s="3">
        <f ca="1">Forudsætninger!S97*S17</f>
        <v>0</v>
      </c>
      <c r="BS17" s="3">
        <f ca="1">Forudsætninger!T97*T17</f>
        <v>0</v>
      </c>
      <c r="BT17" s="3">
        <f ca="1">Forudsætninger!U97*U17</f>
        <v>0</v>
      </c>
      <c r="BU17" s="3">
        <f ca="1">Forudsætninger!V97*V17</f>
        <v>0</v>
      </c>
      <c r="BV17" s="3">
        <f ca="1">Forudsætninger!W97*W17</f>
        <v>0</v>
      </c>
      <c r="BW17" s="3">
        <f ca="1">Forudsætninger!X97*X17</f>
        <v>0</v>
      </c>
      <c r="BX17" s="3">
        <f ca="1">Forudsætninger!Y97*Y17</f>
        <v>0</v>
      </c>
      <c r="BY17" s="3">
        <f ca="1">Forudsætninger!Z97*Z17</f>
        <v>0</v>
      </c>
      <c r="BZ17" s="3">
        <f ca="1">Forudsætninger!AA97*AA17</f>
        <v>0</v>
      </c>
      <c r="CA17" s="3">
        <f ca="1">Forudsætninger!AB97*AB17</f>
        <v>0</v>
      </c>
      <c r="CB17" s="3">
        <f ca="1">Forudsætninger!AC97*AC17</f>
        <v>0</v>
      </c>
      <c r="CC17" s="3">
        <f ca="1">Forudsætninger!AD97*AD17</f>
        <v>0</v>
      </c>
      <c r="CD17" s="3">
        <f ca="1">Forudsætninger!AE97*AE17</f>
        <v>0</v>
      </c>
      <c r="CE17" s="3">
        <f ca="1">Forudsætninger!AF97*AF17</f>
        <v>0</v>
      </c>
      <c r="CF17" s="3">
        <f ca="1">Forudsætninger!AG97*AG17</f>
        <v>0</v>
      </c>
      <c r="CG17" s="3">
        <f ca="1">Forudsætninger!AH97*AH17</f>
        <v>0</v>
      </c>
      <c r="CH17" s="3">
        <f ca="1">Forudsætninger!AI97*AI17</f>
        <v>0</v>
      </c>
      <c r="CI17" s="3">
        <f ca="1">Forudsætninger!AJ97*AJ17</f>
        <v>0</v>
      </c>
      <c r="CJ17" s="3">
        <f ca="1">Forudsætninger!AK97*AK17</f>
        <v>0</v>
      </c>
      <c r="CK17" s="3">
        <f ca="1">Forudsætninger!AL97*AL17</f>
        <v>0</v>
      </c>
      <c r="CL17" s="3">
        <f ca="1">Forudsætninger!AM97*AM17</f>
        <v>0</v>
      </c>
      <c r="CM17" s="3">
        <f ca="1">Forudsætninger!AN97*AN17</f>
        <v>0</v>
      </c>
      <c r="CN17" s="3">
        <f ca="1">Forudsætninger!AO97*AO17</f>
        <v>0</v>
      </c>
      <c r="CO17" s="3">
        <f ca="1">Forudsætninger!AP97*AP17</f>
        <v>0</v>
      </c>
      <c r="CP17" s="3">
        <f ca="1">Forudsætninger!AQ97*AQ17</f>
        <v>0</v>
      </c>
      <c r="CQ17" s="3">
        <f ca="1">Forudsætninger!AR97*AR17</f>
        <v>0</v>
      </c>
      <c r="CR17" s="3">
        <f ca="1">Forudsætninger!AS97*AS17</f>
        <v>0</v>
      </c>
      <c r="CS17" s="3">
        <f ca="1">Forudsætninger!AT97*AT17</f>
        <v>0</v>
      </c>
      <c r="CT17" s="3">
        <f ca="1">Forudsætninger!AU97*AU17</f>
        <v>0</v>
      </c>
      <c r="CU17" s="3">
        <f ca="1">Forudsætninger!AV97*AV17</f>
        <v>0</v>
      </c>
      <c r="CV17" s="3">
        <f ca="1">Forudsætninger!AW97*AW17</f>
        <v>0</v>
      </c>
      <c r="CW17" s="3">
        <f ca="1">Forudsætninger!AX97*AX17</f>
        <v>0</v>
      </c>
      <c r="CX17" s="3">
        <f ca="1">Forudsætninger!AY97*AY17</f>
        <v>0</v>
      </c>
      <c r="CY17" s="4">
        <f ca="1">NPV(Forudsætninger!$B$3,CZ17:EW17)*(1+Forudsætninger!$B$3)</f>
        <v>0</v>
      </c>
      <c r="CZ17" s="3">
        <f ca="1">Forudsætninger!E243*B17</f>
        <v>0</v>
      </c>
      <c r="DA17" s="3">
        <f ca="1">Forudsætninger!F243*C17</f>
        <v>0</v>
      </c>
      <c r="DB17" s="3">
        <f ca="1">Forudsætninger!G243*D17</f>
        <v>0</v>
      </c>
      <c r="DC17" s="3">
        <f ca="1">Forudsætninger!H243*E17</f>
        <v>0</v>
      </c>
      <c r="DD17" s="3">
        <f ca="1">Forudsætninger!I243*F17</f>
        <v>0</v>
      </c>
      <c r="DE17" s="3">
        <f ca="1">Forudsætninger!J243*G17</f>
        <v>0</v>
      </c>
      <c r="DF17" s="3">
        <f ca="1">Forudsætninger!K243*H17</f>
        <v>0</v>
      </c>
      <c r="DG17" s="3">
        <f ca="1">Forudsætninger!L243*I17</f>
        <v>0</v>
      </c>
      <c r="DH17" s="3">
        <f ca="1">Forudsætninger!M243*J17</f>
        <v>0</v>
      </c>
      <c r="DI17" s="3">
        <f ca="1">Forudsætninger!N243*K17</f>
        <v>0</v>
      </c>
      <c r="DJ17" s="3">
        <f ca="1">Forudsætninger!O243*L17</f>
        <v>0</v>
      </c>
      <c r="DK17" s="3">
        <f ca="1">Forudsætninger!P243*M17</f>
        <v>0</v>
      </c>
      <c r="DL17" s="3">
        <f ca="1">Forudsætninger!Q243*N17</f>
        <v>0</v>
      </c>
      <c r="DM17" s="3">
        <f ca="1">Forudsætninger!R243*O17</f>
        <v>0</v>
      </c>
      <c r="DN17" s="3">
        <f ca="1">Forudsætninger!S243*P17</f>
        <v>0</v>
      </c>
      <c r="DO17" s="3">
        <f ca="1">Forudsætninger!T243*Q17</f>
        <v>0</v>
      </c>
      <c r="DP17" s="3">
        <f ca="1">Forudsætninger!U243*R17</f>
        <v>0</v>
      </c>
      <c r="DQ17" s="3">
        <f ca="1">Forudsætninger!V243*S17</f>
        <v>0</v>
      </c>
      <c r="DR17" s="3">
        <f ca="1">Forudsætninger!W243*T17</f>
        <v>0</v>
      </c>
      <c r="DS17" s="3">
        <f ca="1">Forudsætninger!X243*U17</f>
        <v>0</v>
      </c>
      <c r="DT17" s="3">
        <f ca="1">Forudsætninger!Y243*V17</f>
        <v>0</v>
      </c>
      <c r="DU17" s="3">
        <f ca="1">Forudsætninger!Z243*W17</f>
        <v>0</v>
      </c>
      <c r="DV17" s="3">
        <f ca="1">Forudsætninger!AA243*X17</f>
        <v>0</v>
      </c>
      <c r="DW17" s="3">
        <f ca="1">Forudsætninger!AB243*Y17</f>
        <v>0</v>
      </c>
      <c r="DX17" s="3">
        <f ca="1">Forudsætninger!AC243*Z17</f>
        <v>0</v>
      </c>
      <c r="DY17" s="3">
        <f ca="1">Forudsætninger!AD243*AA17</f>
        <v>0</v>
      </c>
      <c r="DZ17" s="3">
        <f ca="1">Forudsætninger!AE243*AB17</f>
        <v>0</v>
      </c>
      <c r="EA17" s="3">
        <f ca="1">Forudsætninger!AF243*AC17</f>
        <v>0</v>
      </c>
      <c r="EB17" s="3">
        <f ca="1">Forudsætninger!AG243*AD17</f>
        <v>0</v>
      </c>
      <c r="EC17" s="3">
        <f ca="1">Forudsætninger!AH243*AE17</f>
        <v>0</v>
      </c>
      <c r="ED17" s="3">
        <f ca="1">Forudsætninger!AI243*AF17</f>
        <v>0</v>
      </c>
      <c r="EE17" s="3">
        <f ca="1">Forudsætninger!AJ243*AG17</f>
        <v>0</v>
      </c>
      <c r="EF17" s="3">
        <f ca="1">Forudsætninger!AK243*AH17</f>
        <v>0</v>
      </c>
      <c r="EG17" s="3">
        <f ca="1">Forudsætninger!AL243*AI17</f>
        <v>0</v>
      </c>
      <c r="EH17" s="3">
        <f ca="1">Forudsætninger!AM243*AJ17</f>
        <v>0</v>
      </c>
      <c r="EI17" s="3">
        <f ca="1">Forudsætninger!AN243*AK17</f>
        <v>0</v>
      </c>
      <c r="EJ17" s="3">
        <f ca="1">Forudsætninger!AO243*AL17</f>
        <v>0</v>
      </c>
      <c r="EK17" s="3">
        <f ca="1">Forudsætninger!AP243*AM17</f>
        <v>0</v>
      </c>
      <c r="EL17" s="3">
        <f ca="1">Forudsætninger!AQ243*AN17</f>
        <v>0</v>
      </c>
      <c r="EM17" s="3">
        <f ca="1">Forudsætninger!AR243*AO17</f>
        <v>0</v>
      </c>
      <c r="EN17" s="3">
        <f ca="1">Forudsætninger!AS243*AP17</f>
        <v>0</v>
      </c>
      <c r="EO17" s="3">
        <f ca="1">Forudsætninger!AT243*AQ17</f>
        <v>0</v>
      </c>
      <c r="EP17" s="3">
        <f ca="1">Forudsætninger!AU243*AR17</f>
        <v>0</v>
      </c>
      <c r="EQ17" s="3">
        <f ca="1">Forudsætninger!AV243*AS17</f>
        <v>0</v>
      </c>
      <c r="ER17" s="3">
        <f ca="1">Forudsætninger!AW243*AT17</f>
        <v>0</v>
      </c>
      <c r="ES17" s="3">
        <f ca="1">Forudsætninger!AX243*AU17</f>
        <v>0</v>
      </c>
      <c r="ET17" s="3">
        <f ca="1">Forudsætninger!AY243*AV17</f>
        <v>0</v>
      </c>
      <c r="EU17" s="3">
        <f ca="1">Forudsætninger!AZ243*AW17</f>
        <v>0</v>
      </c>
      <c r="EV17" s="3">
        <f ca="1">Forudsætninger!BA243*AX17</f>
        <v>0</v>
      </c>
      <c r="EW17" s="3">
        <f ca="1">Forudsætninger!BB243*AY17</f>
        <v>0</v>
      </c>
      <c r="EX17" s="3">
        <f ca="1">IF(Input!$B17="I",$AZ17,0)</f>
        <v>0</v>
      </c>
      <c r="EY17" s="3">
        <f ca="1">IF(Input!$B17="II",$AZ17,0)</f>
        <v>0</v>
      </c>
      <c r="EZ17" s="3">
        <f ca="1">IF(Input!$B17="III",$AZ17,0)</f>
        <v>0</v>
      </c>
      <c r="FA17" s="3">
        <f ca="1">IF(Input!$B17="IV",$AZ17,0)</f>
        <v>0</v>
      </c>
      <c r="FB17" s="3">
        <f ca="1">IF(Input!$B17="I",$CY17,0)</f>
        <v>0</v>
      </c>
      <c r="FC17" s="3">
        <f ca="1">IF(Input!$B17="II",$CY17,0)</f>
        <v>0</v>
      </c>
      <c r="FD17" s="3">
        <f ca="1">IF(Input!$B17="III",$CY17,0)</f>
        <v>0</v>
      </c>
      <c r="FE17" s="3">
        <f ca="1">IF(Input!$B17="IV",$CY17,0)</f>
        <v>0</v>
      </c>
      <c r="FF17" s="3">
        <f ca="1">IF(Input!$C17="Økonomisk",$AZ17,0)</f>
        <v>0</v>
      </c>
      <c r="FG17" s="3">
        <f ca="1">IF(Input!$C17="Miljø",$AZ17,0)</f>
        <v>0</v>
      </c>
    </row>
    <row r="18" spans="1:163">
      <c r="A18" s="2" t="str">
        <f ca="1">IF(Input!A18="","",Input!A18)</f>
        <v>Bly</v>
      </c>
      <c r="B18" s="3">
        <f ca="1">IF('Differentierede effekter'!D18="",Input!J18+Input!G18+IF(Forudsætninger!$B$4=1,Input!K18,0),'Differentierede effekter'!D18)</f>
        <v>0</v>
      </c>
      <c r="C18" s="3">
        <f ca="1">IF(C$2-$B$2&lt;Forudsætninger!$B$4,IF('Differentierede effekter'!H18="",IF(Forudsætninger!$B$4&gt;C$2-$B$2,Input!$G18,0)+IF(Forudsætninger!$B$4=C$2-$B$2+1,Input!$K18,0),'Differentierede effekter'!H18),0)</f>
        <v>0</v>
      </c>
      <c r="D18" s="3">
        <f ca="1">IF(D$2-$B$2&lt;Forudsætninger!$B$4,IF('Differentierede effekter'!L18="",IF(Forudsætninger!$B$4&gt;D$2-$B$2,Input!$G18,0)+IF(Forudsætninger!$B$4=D$2-$B$2+1,Input!$K18,0),'Differentierede effekter'!L18),0)</f>
        <v>0</v>
      </c>
      <c r="E18" s="3">
        <f ca="1">IF(E$2-$B$2&lt;Forudsætninger!$B$4,IF('Differentierede effekter'!P18="",IF(Forudsætninger!$B$4&gt;E$2-$B$2,Input!$G18,0)+IF(Forudsætninger!$B$4=E$2-$B$2+1,Input!$K18,0),'Differentierede effekter'!P18),0)</f>
        <v>0</v>
      </c>
      <c r="F18" s="3">
        <f ca="1">IF(F$2-$B$2&lt;Forudsætninger!$B$4,IF('Differentierede effekter'!T18="",IF(Forudsætninger!$B$4&gt;F$2-$B$2,Input!$G18,0)+IF(Forudsætninger!$B$4=F$2-$B$2+1,Input!$K18,0),'Differentierede effekter'!T18),0)</f>
        <v>0</v>
      </c>
      <c r="G18" s="3">
        <f ca="1">IF(G$2-$B$2&lt;Forudsætninger!$B$4,IF('Differentierede effekter'!X18="",IF(Forudsætninger!$B$4&gt;G$2-$B$2,Input!$G18,0)+IF(Forudsætninger!$B$4=G$2-$B$2+1,Input!$K18,0),'Differentierede effekter'!X18),0)</f>
        <v>0</v>
      </c>
      <c r="H18" s="3">
        <f ca="1">IF(H$2-$B$2&lt;Forudsætninger!$B$4,IF('Differentierede effekter'!AB18="",IF(Forudsætninger!$B$4&gt;H$2-$B$2,Input!$G18,0)+IF(Forudsætninger!$B$4=H$2-$B$2+1,Input!$K18,0),'Differentierede effekter'!AB18),0)</f>
        <v>0</v>
      </c>
      <c r="I18" s="3">
        <f ca="1">IF(I$2-$B$2&lt;Forudsætninger!$B$4,IF('Differentierede effekter'!AF18="",IF(Forudsætninger!$B$4&gt;I$2-$B$2,Input!$G18,0)+IF(Forudsætninger!$B$4=I$2-$B$2+1,Input!$K18,0),'Differentierede effekter'!AF18),0)</f>
        <v>0</v>
      </c>
      <c r="J18" s="3">
        <f ca="1">IF(J$2-$B$2&lt;Forudsætninger!$B$4,IF('Differentierede effekter'!AJ18="",IF(Forudsætninger!$B$4&gt;J$2-$B$2,Input!$G18,0)+IF(Forudsætninger!$B$4=J$2-$B$2+1,Input!$K18,0),'Differentierede effekter'!AJ18),0)</f>
        <v>0</v>
      </c>
      <c r="K18" s="3">
        <f ca="1">IF(K$2-$B$2&lt;Forudsætninger!$B$4,IF('Differentierede effekter'!AN18="",IF(Forudsætninger!$B$4&gt;K$2-$B$2,Input!$G18,0)+IF(Forudsætninger!$B$4=K$2-$B$2+1,Input!$K18,0),'Differentierede effekter'!AN18),0)</f>
        <v>0</v>
      </c>
      <c r="L18" s="3">
        <f ca="1">IF(L$2-$B$2&lt;Forudsætninger!$B$4,IF('Differentierede effekter'!AR18="",IF(Forudsætninger!$B$4&gt;L$2-$B$2,Input!$G18,0)+IF(Forudsætninger!$B$4=L$2-$B$2+1,Input!$K18,0),'Differentierede effekter'!AR18),0)</f>
        <v>0</v>
      </c>
      <c r="M18" s="3">
        <f ca="1">IF(M$2-$B$2&lt;Forudsætninger!$B$4,IF('Differentierede effekter'!AV18="",IF(Forudsætninger!$B$4&gt;M$2-$B$2,Input!$G18,0)+IF(Forudsætninger!$B$4=M$2-$B$2+1,Input!$K18,0),'Differentierede effekter'!AV18),0)</f>
        <v>0</v>
      </c>
      <c r="N18" s="3">
        <f ca="1">IF(N$2-$B$2&lt;Forudsætninger!$B$4,IF('Differentierede effekter'!AZ18="",IF(Forudsætninger!$B$4&gt;N$2-$B$2,Input!$G18,0)+IF(Forudsætninger!$B$4=N$2-$B$2+1,Input!$K18,0),'Differentierede effekter'!AZ18),0)</f>
        <v>0</v>
      </c>
      <c r="O18" s="3">
        <f ca="1">IF(O$2-$B$2&lt;Forudsætninger!$B$4,IF('Differentierede effekter'!BD18="",IF(Forudsætninger!$B$4&gt;O$2-$B$2,Input!$G18,0)+IF(Forudsætninger!$B$4=O$2-$B$2+1,Input!$K18,0),'Differentierede effekter'!BD18),0)</f>
        <v>0</v>
      </c>
      <c r="P18" s="3">
        <f ca="1">IF(P$2-$B$2&lt;Forudsætninger!$B$4,IF('Differentierede effekter'!BH18="",IF(Forudsætninger!$B$4&gt;P$2-$B$2,Input!$G18,0)+IF(Forudsætninger!$B$4=P$2-$B$2+1,Input!$K18,0),'Differentierede effekter'!BH18),0)</f>
        <v>0</v>
      </c>
      <c r="Q18" s="3">
        <f ca="1">IF(Q$2-$B$2&lt;Forudsætninger!$B$4,IF('Differentierede effekter'!BL18="",IF(Forudsætninger!$B$4&gt;Q$2-$B$2,Input!$G18,0)+IF(Forudsætninger!$B$4=Q$2-$B$2+1,Input!$K18,0),'Differentierede effekter'!BL18),0)</f>
        <v>0</v>
      </c>
      <c r="R18" s="3">
        <f ca="1">IF(R$2-$B$2&lt;Forudsætninger!$B$4,IF('Differentierede effekter'!BP18="",IF(Forudsætninger!$B$4&gt;R$2-$B$2,Input!$G18,0)+IF(Forudsætninger!$B$4=R$2-$B$2+1,Input!$K18,0),'Differentierede effekter'!BP18),0)</f>
        <v>0</v>
      </c>
      <c r="S18" s="3">
        <f ca="1">IF(S$2-$B$2&lt;Forudsætninger!$B$4,IF('Differentierede effekter'!BT18="",IF(Forudsætninger!$B$4&gt;S$2-$B$2,Input!$G18,0)+IF(Forudsætninger!$B$4=S$2-$B$2+1,Input!$K18,0),'Differentierede effekter'!BT18),0)</f>
        <v>0</v>
      </c>
      <c r="T18" s="3">
        <f ca="1">IF(T$2-$B$2&lt;Forudsætninger!$B$4,IF('Differentierede effekter'!BX18="",IF(Forudsætninger!$B$4&gt;T$2-$B$2,Input!$G18,0)+IF(Forudsætninger!$B$4=T$2-$B$2+1,Input!$K18,0),'Differentierede effekter'!BX18),0)</f>
        <v>0</v>
      </c>
      <c r="U18" s="3">
        <f ca="1">IF(U$2-$B$2&lt;Forudsætninger!$B$4,IF('Differentierede effekter'!CB18="",IF(Forudsætninger!$B$4&gt;U$2-$B$2,Input!$G18,0)+IF(Forudsætninger!$B$4=U$2-$B$2+1,Input!$K18,0),'Differentierede effekter'!CB18),0)</f>
        <v>0</v>
      </c>
      <c r="V18" s="3">
        <f ca="1">IF(V$2-$B$2&lt;Forudsætninger!$B$4,IF('Differentierede effekter'!CF18="",IF(Forudsætninger!$B$4&gt;V$2-$B$2,Input!$G18,0)+IF(Forudsætninger!$B$4=V$2-$B$2+1,Input!$K18,0),'Differentierede effekter'!CF18),0)</f>
        <v>0</v>
      </c>
      <c r="W18" s="3">
        <f ca="1">IF(W$2-$B$2&lt;Forudsætninger!$B$4,IF('Differentierede effekter'!CJ18="",IF(Forudsætninger!$B$4&gt;W$2-$B$2,Input!$G18,0)+IF(Forudsætninger!$B$4=W$2-$B$2+1,Input!$K18,0),'Differentierede effekter'!CJ18),0)</f>
        <v>0</v>
      </c>
      <c r="X18" s="3">
        <f ca="1">IF(X$2-$B$2&lt;Forudsætninger!$B$4,IF('Differentierede effekter'!CN18="",IF(Forudsætninger!$B$4&gt;X$2-$B$2,Input!$G18,0)+IF(Forudsætninger!$B$4=X$2-$B$2+1,Input!$K18,0),'Differentierede effekter'!CN18),0)</f>
        <v>0</v>
      </c>
      <c r="Y18" s="3">
        <f ca="1">IF(Y$2-$B$2&lt;Forudsætninger!$B$4,IF('Differentierede effekter'!CR18="",IF(Forudsætninger!$B$4&gt;Y$2-$B$2,Input!$G18,0)+IF(Forudsætninger!$B$4=Y$2-$B$2+1,Input!$K18,0),'Differentierede effekter'!CR18),0)</f>
        <v>0</v>
      </c>
      <c r="Z18" s="3">
        <f ca="1">IF(Z$2-$B$2&lt;Forudsætninger!$B$4,IF('Differentierede effekter'!CV18="",IF(Forudsætninger!$B$4&gt;Z$2-$B$2,Input!$G18,0)+IF(Forudsætninger!$B$4=Z$2-$B$2+1,Input!$K18,0),'Differentierede effekter'!CV18),0)</f>
        <v>0</v>
      </c>
      <c r="AA18" s="3">
        <f ca="1">IF(AA$2-$B$2&lt;Forudsætninger!$B$4,IF('Differentierede effekter'!CZ18="",IF(Forudsætninger!$B$4&gt;AA$2-$B$2,Input!$G18,0)+IF(Forudsætninger!$B$4=AA$2-$B$2+1,Input!$K18,0),'Differentierede effekter'!CZ18),0)</f>
        <v>0</v>
      </c>
      <c r="AB18" s="3">
        <f ca="1">IF(AB$2-$B$2&lt;Forudsætninger!$B$4,IF('Differentierede effekter'!DD18="",IF(Forudsætninger!$B$4&gt;AB$2-$B$2,Input!$G18,0)+IF(Forudsætninger!$B$4=AB$2-$B$2+1,Input!$K18,0),'Differentierede effekter'!DD18),0)</f>
        <v>0</v>
      </c>
      <c r="AC18" s="3">
        <f ca="1">IF(AC$2-$B$2&lt;Forudsætninger!$B$4,IF('Differentierede effekter'!DH18="",IF(Forudsætninger!$B$4&gt;AC$2-$B$2,Input!$G18,0)+IF(Forudsætninger!$B$4=AC$2-$B$2+1,Input!$K18,0),'Differentierede effekter'!DH18),0)</f>
        <v>0</v>
      </c>
      <c r="AD18" s="3">
        <f ca="1">IF(AD$2-$B$2&lt;Forudsætninger!$B$4,IF('Differentierede effekter'!DL18="",IF(Forudsætninger!$B$4&gt;AD$2-$B$2,Input!$G18,0)+IF(Forudsætninger!$B$4=AD$2-$B$2+1,Input!$K18,0),'Differentierede effekter'!DL18),0)</f>
        <v>0</v>
      </c>
      <c r="AE18" s="3">
        <f ca="1">IF(AE$2-$B$2&lt;Forudsætninger!$B$4,IF('Differentierede effekter'!DP18="",IF(Forudsætninger!$B$4&gt;AE$2-$B$2,Input!$G18,0)+IF(Forudsætninger!$B$4=AE$2-$B$2+1,Input!$K18,0),'Differentierede effekter'!DP18),0)</f>
        <v>0</v>
      </c>
      <c r="AF18" s="3">
        <f ca="1">IF(AF$2-$B$2&lt;Forudsætninger!$B$4,IF('Differentierede effekter'!DQ18="",IF(Forudsætninger!$B$4&gt;AF$2-$B$2,Input!$G18,0)+IF(Forudsætninger!$B$4=AF$2-$B$2+1,Input!$K18,0),'Differentierede effekter'!DQ18),0)</f>
        <v>0</v>
      </c>
      <c r="AG18" s="3">
        <f ca="1">IF(AG$2-$B$2&lt;Forudsætninger!$B$4,IF('Differentierede effekter'!DU18="",IF(Forudsætninger!$B$4&gt;AG$2-$B$2,Input!$G18,0)+IF(Forudsætninger!$B$4=AG$2-$B$2+1,Input!$K18,0),'Differentierede effekter'!DU18),0)</f>
        <v>0</v>
      </c>
      <c r="AH18" s="3">
        <f ca="1">IF(AH$2-$B$2&lt;Forudsætninger!$B$4,IF('Differentierede effekter'!DY18="",IF(Forudsætninger!$B$4&gt;AH$2-$B$2,Input!$G18,0)+IF(Forudsætninger!$B$4=AH$2-$B$2+1,Input!$K18,0),'Differentierede effekter'!DY18),0)</f>
        <v>0</v>
      </c>
      <c r="AI18" s="3">
        <f ca="1">IF(AI$2-$B$2&lt;Forudsætninger!$B$4,IF('Differentierede effekter'!EC18="",IF(Forudsætninger!$B$4&gt;AI$2-$B$2,Input!$G18,0)+IF(Forudsætninger!$B$4=AI$2-$B$2+1,Input!$K18,0),'Differentierede effekter'!EC18),0)</f>
        <v>0</v>
      </c>
      <c r="AJ18" s="3">
        <f ca="1">IF(AJ$2-$B$2&lt;Forudsætninger!$B$4,IF('Differentierede effekter'!EG18="",IF(Forudsætninger!$B$4&gt;AJ$2-$B$2,Input!$G18,0)+IF(Forudsætninger!$B$4=AJ$2-$B$2+1,Input!$K18,0),'Differentierede effekter'!EG18),0)</f>
        <v>0</v>
      </c>
      <c r="AK18" s="3">
        <f ca="1">IF(AK$2-$B$2&lt;Forudsætninger!$B$4,IF('Differentierede effekter'!EK18="",IF(Forudsætninger!$B$4&gt;AK$2-$B$2,Input!$G18,0)+IF(Forudsætninger!$B$4=AK$2-$B$2+1,Input!$K18,0),'Differentierede effekter'!EK18),0)</f>
        <v>0</v>
      </c>
      <c r="AL18" s="3">
        <f ca="1">IF(AL$2-$B$2&lt;Forudsætninger!$B$4,IF('Differentierede effekter'!EO18="",IF(Forudsætninger!$B$4&gt;AL$2-$B$2,Input!$G18,0)+IF(Forudsætninger!$B$4=AL$2-$B$2+1,Input!$K18,0),'Differentierede effekter'!EO18),0)</f>
        <v>0</v>
      </c>
      <c r="AM18" s="3">
        <f ca="1">IF(AM$2-$B$2&lt;Forudsætninger!$B$4,IF('Differentierede effekter'!EP18="",IF(Forudsætninger!$B$4&gt;AM$2-$B$2,Input!$G18,0)+IF(Forudsætninger!$B$4=AM$2-$B$2+1,Input!$K18,0),'Differentierede effekter'!EP18),0)</f>
        <v>0</v>
      </c>
      <c r="AN18" s="3">
        <f ca="1">IF(AN$2-$B$2&lt;Forudsætninger!$B$4,IF('Differentierede effekter'!ET18="",IF(Forudsætninger!$B$4&gt;AN$2-$B$2,Input!$G18,0)+IF(Forudsætninger!$B$4=AN$2-$B$2+1,Input!$K18,0),'Differentierede effekter'!ET18),0)</f>
        <v>0</v>
      </c>
      <c r="AO18" s="3">
        <f ca="1">IF(AO$2-$B$2&lt;Forudsætninger!$B$4,IF('Differentierede effekter'!EX18="",IF(Forudsætninger!$B$4&gt;AO$2-$B$2,Input!$G18,0)+IF(Forudsætninger!$B$4=AO$2-$B$2+1,Input!$K18,0),'Differentierede effekter'!EX18),0)</f>
        <v>0</v>
      </c>
      <c r="AP18" s="3">
        <f ca="1">IF(AP$2-$B$2&lt;Forudsætninger!$B$4,IF('Differentierede effekter'!FB18="",IF(Forudsætninger!$B$4&gt;AP$2-$B$2,Input!$G18,0)+IF(Forudsætninger!$B$4=AP$2-$B$2+1,Input!$K18,0),'Differentierede effekter'!FB18),0)</f>
        <v>0</v>
      </c>
      <c r="AQ18" s="3">
        <f ca="1">IF(AQ$2-$B$2&lt;Forudsætninger!$B$4,IF('Differentierede effekter'!FF18="",IF(Forudsætninger!$B$4&gt;AQ$2-$B$2,Input!$G18,0)+IF(Forudsætninger!$B$4=AQ$2-$B$2+1,Input!$K18,0),'Differentierede effekter'!FF18),0)</f>
        <v>0</v>
      </c>
      <c r="AR18" s="3">
        <f ca="1">IF(AR$2-$B$2&lt;Forudsætninger!$B$4,IF('Differentierede effekter'!FJ18="",IF(Forudsætninger!$B$4&gt;AR$2-$B$2,Input!$G18,0)+IF(Forudsætninger!$B$4=AR$2-$B$2+1,Input!$K18,0),'Differentierede effekter'!FJ18),0)</f>
        <v>0</v>
      </c>
      <c r="AS18" s="3">
        <f ca="1">IF(AS$2-$B$2&lt;Forudsætninger!$B$4,IF('Differentierede effekter'!FN18="",IF(Forudsætninger!$B$4&gt;AS$2-$B$2,Input!$G18,0)+IF(Forudsætninger!$B$4=AS$2-$B$2+1,Input!$K18,0),'Differentierede effekter'!FN18),0)</f>
        <v>0</v>
      </c>
      <c r="AT18" s="3">
        <f ca="1">IF(AT$2-$B$2&lt;Forudsætninger!$B$4,IF('Differentierede effekter'!FR18="",IF(Forudsætninger!$B$4&gt;AT$2-$B$2,Input!$G18,0)+IF(Forudsætninger!$B$4=AT$2-$B$2+1,Input!$K18,0),'Differentierede effekter'!FR18),0)</f>
        <v>0</v>
      </c>
      <c r="AU18" s="3">
        <f ca="1">IF(AU$2-$B$2&lt;Forudsætninger!$B$4,IF('Differentierede effekter'!FV18="",IF(Forudsætninger!$B$4&gt;AU$2-$B$2,Input!$G18,0)+IF(Forudsætninger!$B$4=AU$2-$B$2+1,Input!$K18,0),'Differentierede effekter'!FV18),0)</f>
        <v>0</v>
      </c>
      <c r="AV18" s="3">
        <f ca="1">IF(AV$2-$B$2&lt;Forudsætninger!$B$4,IF('Differentierede effekter'!FZ18="",IF(Forudsætninger!$B$4&gt;AV$2-$B$2,Input!$G18,0)+IF(Forudsætninger!$B$4=AV$2-$B$2+1,Input!$K18,0),'Differentierede effekter'!FZ18),0)</f>
        <v>0</v>
      </c>
      <c r="AW18" s="3">
        <f ca="1">IF(AW$2-$B$2&lt;Forudsætninger!$B$4,IF('Differentierede effekter'!GD18="",IF(Forudsætninger!$B$4&gt;AW$2-$B$2,Input!$G18,0)+IF(Forudsætninger!$B$4=AW$2-$B$2+1,Input!$K18,0),'Differentierede effekter'!GD18),0)</f>
        <v>0</v>
      </c>
      <c r="AX18" s="3">
        <f ca="1">IF(AX$2-$B$2&lt;Forudsætninger!$B$4,IF('Differentierede effekter'!GH18="",IF(Forudsætninger!$B$4&gt;AX$2-$B$2,Input!$G18,0)+IF(Forudsætninger!$B$4=AX$2-$B$2+1,Input!$K18,0),'Differentierede effekter'!GH18),0)</f>
        <v>0</v>
      </c>
      <c r="AY18" s="3">
        <f ca="1">IF(AY$2-$B$2&lt;Forudsætninger!$B$4,IF('Differentierede effekter'!GL18="",IF(Forudsætninger!$B$4&gt;AY$2-$B$2,Input!$G18,0)+IF(Forudsætninger!$B$4=AY$2-$B$2+1,Input!$K18,0),'Differentierede effekter'!GL18),0)</f>
        <v>0</v>
      </c>
      <c r="AZ18" s="4">
        <f ca="1">NPV(Forudsætninger!$B$2,BA18:CX18)*(1+Forudsætninger!$B$2)</f>
        <v>0</v>
      </c>
      <c r="BA18" s="3">
        <f ca="1">Forudsætninger!B98*B18</f>
        <v>0</v>
      </c>
      <c r="BB18" s="3">
        <f ca="1">Forudsætninger!C98*C18</f>
        <v>0</v>
      </c>
      <c r="BC18" s="3">
        <f ca="1">Forudsætninger!D98*D18</f>
        <v>0</v>
      </c>
      <c r="BD18" s="3">
        <f ca="1">Forudsætninger!E98*E18</f>
        <v>0</v>
      </c>
      <c r="BE18" s="3">
        <f ca="1">Forudsætninger!F98*F18</f>
        <v>0</v>
      </c>
      <c r="BF18" s="3">
        <f ca="1">Forudsætninger!G98*G18</f>
        <v>0</v>
      </c>
      <c r="BG18" s="3">
        <f ca="1">Forudsætninger!H98*H18</f>
        <v>0</v>
      </c>
      <c r="BH18" s="3">
        <f ca="1">Forudsætninger!I98*I18</f>
        <v>0</v>
      </c>
      <c r="BI18" s="3">
        <f ca="1">Forudsætninger!J98*J18</f>
        <v>0</v>
      </c>
      <c r="BJ18" s="3">
        <f ca="1">Forudsætninger!K98*K18</f>
        <v>0</v>
      </c>
      <c r="BK18" s="3">
        <f ca="1">Forudsætninger!L98*L18</f>
        <v>0</v>
      </c>
      <c r="BL18" s="3">
        <f ca="1">Forudsætninger!M98*M18</f>
        <v>0</v>
      </c>
      <c r="BM18" s="3">
        <f ca="1">Forudsætninger!N98*N18</f>
        <v>0</v>
      </c>
      <c r="BN18" s="3">
        <f ca="1">Forudsætninger!O98*O18</f>
        <v>0</v>
      </c>
      <c r="BO18" s="3">
        <f ca="1">Forudsætninger!P98*P18</f>
        <v>0</v>
      </c>
      <c r="BP18" s="3">
        <f ca="1">Forudsætninger!Q98*Q18</f>
        <v>0</v>
      </c>
      <c r="BQ18" s="3">
        <f ca="1">Forudsætninger!R98*R18</f>
        <v>0</v>
      </c>
      <c r="BR18" s="3">
        <f ca="1">Forudsætninger!S98*S18</f>
        <v>0</v>
      </c>
      <c r="BS18" s="3">
        <f ca="1">Forudsætninger!T98*T18</f>
        <v>0</v>
      </c>
      <c r="BT18" s="3">
        <f ca="1">Forudsætninger!U98*U18</f>
        <v>0</v>
      </c>
      <c r="BU18" s="3">
        <f ca="1">Forudsætninger!V98*V18</f>
        <v>0</v>
      </c>
      <c r="BV18" s="3">
        <f ca="1">Forudsætninger!W98*W18</f>
        <v>0</v>
      </c>
      <c r="BW18" s="3">
        <f ca="1">Forudsætninger!X98*X18</f>
        <v>0</v>
      </c>
      <c r="BX18" s="3">
        <f ca="1">Forudsætninger!Y98*Y18</f>
        <v>0</v>
      </c>
      <c r="BY18" s="3">
        <f ca="1">Forudsætninger!Z98*Z18</f>
        <v>0</v>
      </c>
      <c r="BZ18" s="3">
        <f ca="1">Forudsætninger!AA98*AA18</f>
        <v>0</v>
      </c>
      <c r="CA18" s="3">
        <f ca="1">Forudsætninger!AB98*AB18</f>
        <v>0</v>
      </c>
      <c r="CB18" s="3">
        <f ca="1">Forudsætninger!AC98*AC18</f>
        <v>0</v>
      </c>
      <c r="CC18" s="3">
        <f ca="1">Forudsætninger!AD98*AD18</f>
        <v>0</v>
      </c>
      <c r="CD18" s="3">
        <f ca="1">Forudsætninger!AE98*AE18</f>
        <v>0</v>
      </c>
      <c r="CE18" s="3">
        <f ca="1">Forudsætninger!AF98*AF18</f>
        <v>0</v>
      </c>
      <c r="CF18" s="3">
        <f ca="1">Forudsætninger!AG98*AG18</f>
        <v>0</v>
      </c>
      <c r="CG18" s="3">
        <f ca="1">Forudsætninger!AH98*AH18</f>
        <v>0</v>
      </c>
      <c r="CH18" s="3">
        <f ca="1">Forudsætninger!AI98*AI18</f>
        <v>0</v>
      </c>
      <c r="CI18" s="3">
        <f ca="1">Forudsætninger!AJ98*AJ18</f>
        <v>0</v>
      </c>
      <c r="CJ18" s="3">
        <f ca="1">Forudsætninger!AK98*AK18</f>
        <v>0</v>
      </c>
      <c r="CK18" s="3">
        <f ca="1">Forudsætninger!AL98*AL18</f>
        <v>0</v>
      </c>
      <c r="CL18" s="3">
        <f ca="1">Forudsætninger!AM98*AM18</f>
        <v>0</v>
      </c>
      <c r="CM18" s="3">
        <f ca="1">Forudsætninger!AN98*AN18</f>
        <v>0</v>
      </c>
      <c r="CN18" s="3">
        <f ca="1">Forudsætninger!AO98*AO18</f>
        <v>0</v>
      </c>
      <c r="CO18" s="3">
        <f ca="1">Forudsætninger!AP98*AP18</f>
        <v>0</v>
      </c>
      <c r="CP18" s="3">
        <f ca="1">Forudsætninger!AQ98*AQ18</f>
        <v>0</v>
      </c>
      <c r="CQ18" s="3">
        <f ca="1">Forudsætninger!AR98*AR18</f>
        <v>0</v>
      </c>
      <c r="CR18" s="3">
        <f ca="1">Forudsætninger!AS98*AS18</f>
        <v>0</v>
      </c>
      <c r="CS18" s="3">
        <f ca="1">Forudsætninger!AT98*AT18</f>
        <v>0</v>
      </c>
      <c r="CT18" s="3">
        <f ca="1">Forudsætninger!AU98*AU18</f>
        <v>0</v>
      </c>
      <c r="CU18" s="3">
        <f ca="1">Forudsætninger!AV98*AV18</f>
        <v>0</v>
      </c>
      <c r="CV18" s="3">
        <f ca="1">Forudsætninger!AW98*AW18</f>
        <v>0</v>
      </c>
      <c r="CW18" s="3">
        <f ca="1">Forudsætninger!AX98*AX18</f>
        <v>0</v>
      </c>
      <c r="CX18" s="3">
        <f ca="1">Forudsætninger!AY98*AY18</f>
        <v>0</v>
      </c>
      <c r="CY18" s="4">
        <f ca="1">NPV(Forudsætninger!$B$3,CZ18:EW18)*(1+Forudsætninger!$B$3)</f>
        <v>0</v>
      </c>
      <c r="CZ18" s="3">
        <f ca="1">Forudsætninger!E244*B18</f>
        <v>0</v>
      </c>
      <c r="DA18" s="3">
        <f ca="1">Forudsætninger!F244*C18</f>
        <v>0</v>
      </c>
      <c r="DB18" s="3">
        <f ca="1">Forudsætninger!G244*D18</f>
        <v>0</v>
      </c>
      <c r="DC18" s="3">
        <f ca="1">Forudsætninger!H244*E18</f>
        <v>0</v>
      </c>
      <c r="DD18" s="3">
        <f ca="1">Forudsætninger!I244*F18</f>
        <v>0</v>
      </c>
      <c r="DE18" s="3">
        <f ca="1">Forudsætninger!J244*G18</f>
        <v>0</v>
      </c>
      <c r="DF18" s="3">
        <f ca="1">Forudsætninger!K244*H18</f>
        <v>0</v>
      </c>
      <c r="DG18" s="3">
        <f ca="1">Forudsætninger!L244*I18</f>
        <v>0</v>
      </c>
      <c r="DH18" s="3">
        <f ca="1">Forudsætninger!M244*J18</f>
        <v>0</v>
      </c>
      <c r="DI18" s="3">
        <f ca="1">Forudsætninger!N244*K18</f>
        <v>0</v>
      </c>
      <c r="DJ18" s="3">
        <f ca="1">Forudsætninger!O244*L18</f>
        <v>0</v>
      </c>
      <c r="DK18" s="3">
        <f ca="1">Forudsætninger!P244*M18</f>
        <v>0</v>
      </c>
      <c r="DL18" s="3">
        <f ca="1">Forudsætninger!Q244*N18</f>
        <v>0</v>
      </c>
      <c r="DM18" s="3">
        <f ca="1">Forudsætninger!R244*O18</f>
        <v>0</v>
      </c>
      <c r="DN18" s="3">
        <f ca="1">Forudsætninger!S244*P18</f>
        <v>0</v>
      </c>
      <c r="DO18" s="3">
        <f ca="1">Forudsætninger!T244*Q18</f>
        <v>0</v>
      </c>
      <c r="DP18" s="3">
        <f ca="1">Forudsætninger!U244*R18</f>
        <v>0</v>
      </c>
      <c r="DQ18" s="3">
        <f ca="1">Forudsætninger!V244*S18</f>
        <v>0</v>
      </c>
      <c r="DR18" s="3">
        <f ca="1">Forudsætninger!W244*T18</f>
        <v>0</v>
      </c>
      <c r="DS18" s="3">
        <f ca="1">Forudsætninger!X244*U18</f>
        <v>0</v>
      </c>
      <c r="DT18" s="3">
        <f ca="1">Forudsætninger!Y244*V18</f>
        <v>0</v>
      </c>
      <c r="DU18" s="3">
        <f ca="1">Forudsætninger!Z244*W18</f>
        <v>0</v>
      </c>
      <c r="DV18" s="3">
        <f ca="1">Forudsætninger!AA244*X18</f>
        <v>0</v>
      </c>
      <c r="DW18" s="3">
        <f ca="1">Forudsætninger!AB244*Y18</f>
        <v>0</v>
      </c>
      <c r="DX18" s="3">
        <f ca="1">Forudsætninger!AC244*Z18</f>
        <v>0</v>
      </c>
      <c r="DY18" s="3">
        <f ca="1">Forudsætninger!AD244*AA18</f>
        <v>0</v>
      </c>
      <c r="DZ18" s="3">
        <f ca="1">Forudsætninger!AE244*AB18</f>
        <v>0</v>
      </c>
      <c r="EA18" s="3">
        <f ca="1">Forudsætninger!AF244*AC18</f>
        <v>0</v>
      </c>
      <c r="EB18" s="3">
        <f ca="1">Forudsætninger!AG244*AD18</f>
        <v>0</v>
      </c>
      <c r="EC18" s="3">
        <f ca="1">Forudsætninger!AH244*AE18</f>
        <v>0</v>
      </c>
      <c r="ED18" s="3">
        <f ca="1">Forudsætninger!AI244*AF18</f>
        <v>0</v>
      </c>
      <c r="EE18" s="3">
        <f ca="1">Forudsætninger!AJ244*AG18</f>
        <v>0</v>
      </c>
      <c r="EF18" s="3">
        <f ca="1">Forudsætninger!AK244*AH18</f>
        <v>0</v>
      </c>
      <c r="EG18" s="3">
        <f ca="1">Forudsætninger!AL244*AI18</f>
        <v>0</v>
      </c>
      <c r="EH18" s="3">
        <f ca="1">Forudsætninger!AM244*AJ18</f>
        <v>0</v>
      </c>
      <c r="EI18" s="3">
        <f ca="1">Forudsætninger!AN244*AK18</f>
        <v>0</v>
      </c>
      <c r="EJ18" s="3">
        <f ca="1">Forudsætninger!AO244*AL18</f>
        <v>0</v>
      </c>
      <c r="EK18" s="3">
        <f ca="1">Forudsætninger!AP244*AM18</f>
        <v>0</v>
      </c>
      <c r="EL18" s="3">
        <f ca="1">Forudsætninger!AQ244*AN18</f>
        <v>0</v>
      </c>
      <c r="EM18" s="3">
        <f ca="1">Forudsætninger!AR244*AO18</f>
        <v>0</v>
      </c>
      <c r="EN18" s="3">
        <f ca="1">Forudsætninger!AS244*AP18</f>
        <v>0</v>
      </c>
      <c r="EO18" s="3">
        <f ca="1">Forudsætninger!AT244*AQ18</f>
        <v>0</v>
      </c>
      <c r="EP18" s="3">
        <f ca="1">Forudsætninger!AU244*AR18</f>
        <v>0</v>
      </c>
      <c r="EQ18" s="3">
        <f ca="1">Forudsætninger!AV244*AS18</f>
        <v>0</v>
      </c>
      <c r="ER18" s="3">
        <f ca="1">Forudsætninger!AW244*AT18</f>
        <v>0</v>
      </c>
      <c r="ES18" s="3">
        <f ca="1">Forudsætninger!AX244*AU18</f>
        <v>0</v>
      </c>
      <c r="ET18" s="3">
        <f ca="1">Forudsætninger!AY244*AV18</f>
        <v>0</v>
      </c>
      <c r="EU18" s="3">
        <f ca="1">Forudsætninger!AZ244*AW18</f>
        <v>0</v>
      </c>
      <c r="EV18" s="3">
        <f ca="1">Forudsætninger!BA244*AX18</f>
        <v>0</v>
      </c>
      <c r="EW18" s="3">
        <f ca="1">Forudsætninger!BB244*AY18</f>
        <v>0</v>
      </c>
      <c r="EX18" s="3">
        <f ca="1">IF(Input!$B18="I",$AZ18,0)</f>
        <v>0</v>
      </c>
      <c r="EY18" s="3">
        <f ca="1">IF(Input!$B18="II",$AZ18,0)</f>
        <v>0</v>
      </c>
      <c r="EZ18" s="3">
        <f ca="1">IF(Input!$B18="III",$AZ18,0)</f>
        <v>0</v>
      </c>
      <c r="FA18" s="3">
        <f ca="1">IF(Input!$B18="IV",$AZ18,0)</f>
        <v>0</v>
      </c>
      <c r="FB18" s="3">
        <f ca="1">IF(Input!$B18="I",$CY18,0)</f>
        <v>0</v>
      </c>
      <c r="FC18" s="3">
        <f ca="1">IF(Input!$B18="II",$CY18,0)</f>
        <v>0</v>
      </c>
      <c r="FD18" s="3">
        <f ca="1">IF(Input!$B18="III",$CY18,0)</f>
        <v>0</v>
      </c>
      <c r="FE18" s="3">
        <f ca="1">IF(Input!$B18="IV",$CY18,0)</f>
        <v>0</v>
      </c>
      <c r="FF18" s="3">
        <f ca="1">IF(Input!$C18="Økonomisk",$AZ18,0)</f>
        <v>0</v>
      </c>
      <c r="FG18" s="3">
        <f ca="1">IF(Input!$C18="Miljø",$AZ18,0)</f>
        <v>0</v>
      </c>
    </row>
    <row r="19" spans="1:163">
      <c r="A19" s="2" t="str">
        <f ca="1">IF(Input!A19="","",Input!A19)</f>
        <v>Cadmium (Cd)</v>
      </c>
      <c r="B19" s="3">
        <f ca="1">IF('Differentierede effekter'!D19="",Input!J19+Input!G19+IF(Forudsætninger!$B$4=1,Input!K19,0),'Differentierede effekter'!D19)</f>
        <v>0</v>
      </c>
      <c r="C19" s="3">
        <f ca="1">IF(C$2-$B$2&lt;Forudsætninger!$B$4,IF('Differentierede effekter'!H19="",IF(Forudsætninger!$B$4&gt;C$2-$B$2,Input!$G19,0)+IF(Forudsætninger!$B$4=C$2-$B$2+1,Input!$K19,0),'Differentierede effekter'!H19),0)</f>
        <v>0</v>
      </c>
      <c r="D19" s="3">
        <f ca="1">IF(D$2-$B$2&lt;Forudsætninger!$B$4,IF('Differentierede effekter'!L19="",IF(Forudsætninger!$B$4&gt;D$2-$B$2,Input!$G19,0)+IF(Forudsætninger!$B$4=D$2-$B$2+1,Input!$K19,0),'Differentierede effekter'!L19),0)</f>
        <v>0</v>
      </c>
      <c r="E19" s="3">
        <f ca="1">IF(E$2-$B$2&lt;Forudsætninger!$B$4,IF('Differentierede effekter'!P19="",IF(Forudsætninger!$B$4&gt;E$2-$B$2,Input!$G19,0)+IF(Forudsætninger!$B$4=E$2-$B$2+1,Input!$K19,0),'Differentierede effekter'!P19),0)</f>
        <v>0</v>
      </c>
      <c r="F19" s="3">
        <f ca="1">IF(F$2-$B$2&lt;Forudsætninger!$B$4,IF('Differentierede effekter'!T19="",IF(Forudsætninger!$B$4&gt;F$2-$B$2,Input!$G19,0)+IF(Forudsætninger!$B$4=F$2-$B$2+1,Input!$K19,0),'Differentierede effekter'!T19),0)</f>
        <v>0</v>
      </c>
      <c r="G19" s="3">
        <f ca="1">IF(G$2-$B$2&lt;Forudsætninger!$B$4,IF('Differentierede effekter'!X19="",IF(Forudsætninger!$B$4&gt;G$2-$B$2,Input!$G19,0)+IF(Forudsætninger!$B$4=G$2-$B$2+1,Input!$K19,0),'Differentierede effekter'!X19),0)</f>
        <v>0</v>
      </c>
      <c r="H19" s="3">
        <f ca="1">IF(H$2-$B$2&lt;Forudsætninger!$B$4,IF('Differentierede effekter'!AB19="",IF(Forudsætninger!$B$4&gt;H$2-$B$2,Input!$G19,0)+IF(Forudsætninger!$B$4=H$2-$B$2+1,Input!$K19,0),'Differentierede effekter'!AB19),0)</f>
        <v>0</v>
      </c>
      <c r="I19" s="3">
        <f ca="1">IF(I$2-$B$2&lt;Forudsætninger!$B$4,IF('Differentierede effekter'!AF19="",IF(Forudsætninger!$B$4&gt;I$2-$B$2,Input!$G19,0)+IF(Forudsætninger!$B$4=I$2-$B$2+1,Input!$K19,0),'Differentierede effekter'!AF19),0)</f>
        <v>0</v>
      </c>
      <c r="J19" s="3">
        <f ca="1">IF(J$2-$B$2&lt;Forudsætninger!$B$4,IF('Differentierede effekter'!AJ19="",IF(Forudsætninger!$B$4&gt;J$2-$B$2,Input!$G19,0)+IF(Forudsætninger!$B$4=J$2-$B$2+1,Input!$K19,0),'Differentierede effekter'!AJ19),0)</f>
        <v>0</v>
      </c>
      <c r="K19" s="3">
        <f ca="1">IF(K$2-$B$2&lt;Forudsætninger!$B$4,IF('Differentierede effekter'!AN19="",IF(Forudsætninger!$B$4&gt;K$2-$B$2,Input!$G19,0)+IF(Forudsætninger!$B$4=K$2-$B$2+1,Input!$K19,0),'Differentierede effekter'!AN19),0)</f>
        <v>0</v>
      </c>
      <c r="L19" s="3">
        <f ca="1">IF(L$2-$B$2&lt;Forudsætninger!$B$4,IF('Differentierede effekter'!AR19="",IF(Forudsætninger!$B$4&gt;L$2-$B$2,Input!$G19,0)+IF(Forudsætninger!$B$4=L$2-$B$2+1,Input!$K19,0),'Differentierede effekter'!AR19),0)</f>
        <v>0</v>
      </c>
      <c r="M19" s="3">
        <f ca="1">IF(M$2-$B$2&lt;Forudsætninger!$B$4,IF('Differentierede effekter'!AV19="",IF(Forudsætninger!$B$4&gt;M$2-$B$2,Input!$G19,0)+IF(Forudsætninger!$B$4=M$2-$B$2+1,Input!$K19,0),'Differentierede effekter'!AV19),0)</f>
        <v>0</v>
      </c>
      <c r="N19" s="3">
        <f ca="1">IF(N$2-$B$2&lt;Forudsætninger!$B$4,IF('Differentierede effekter'!AZ19="",IF(Forudsætninger!$B$4&gt;N$2-$B$2,Input!$G19,0)+IF(Forudsætninger!$B$4=N$2-$B$2+1,Input!$K19,0),'Differentierede effekter'!AZ19),0)</f>
        <v>0</v>
      </c>
      <c r="O19" s="3">
        <f ca="1">IF(O$2-$B$2&lt;Forudsætninger!$B$4,IF('Differentierede effekter'!BD19="",IF(Forudsætninger!$B$4&gt;O$2-$B$2,Input!$G19,0)+IF(Forudsætninger!$B$4=O$2-$B$2+1,Input!$K19,0),'Differentierede effekter'!BD19),0)</f>
        <v>0</v>
      </c>
      <c r="P19" s="3">
        <f ca="1">IF(P$2-$B$2&lt;Forudsætninger!$B$4,IF('Differentierede effekter'!BH19="",IF(Forudsætninger!$B$4&gt;P$2-$B$2,Input!$G19,0)+IF(Forudsætninger!$B$4=P$2-$B$2+1,Input!$K19,0),'Differentierede effekter'!BH19),0)</f>
        <v>0</v>
      </c>
      <c r="Q19" s="3">
        <f ca="1">IF(Q$2-$B$2&lt;Forudsætninger!$B$4,IF('Differentierede effekter'!BL19="",IF(Forudsætninger!$B$4&gt;Q$2-$B$2,Input!$G19,0)+IF(Forudsætninger!$B$4=Q$2-$B$2+1,Input!$K19,0),'Differentierede effekter'!BL19),0)</f>
        <v>0</v>
      </c>
      <c r="R19" s="3">
        <f ca="1">IF(R$2-$B$2&lt;Forudsætninger!$B$4,IF('Differentierede effekter'!BP19="",IF(Forudsætninger!$B$4&gt;R$2-$B$2,Input!$G19,0)+IF(Forudsætninger!$B$4=R$2-$B$2+1,Input!$K19,0),'Differentierede effekter'!BP19),0)</f>
        <v>0</v>
      </c>
      <c r="S19" s="3">
        <f ca="1">IF(S$2-$B$2&lt;Forudsætninger!$B$4,IF('Differentierede effekter'!BT19="",IF(Forudsætninger!$B$4&gt;S$2-$B$2,Input!$G19,0)+IF(Forudsætninger!$B$4=S$2-$B$2+1,Input!$K19,0),'Differentierede effekter'!BT19),0)</f>
        <v>0</v>
      </c>
      <c r="T19" s="3">
        <f ca="1">IF(T$2-$B$2&lt;Forudsætninger!$B$4,IF('Differentierede effekter'!BX19="",IF(Forudsætninger!$B$4&gt;T$2-$B$2,Input!$G19,0)+IF(Forudsætninger!$B$4=T$2-$B$2+1,Input!$K19,0),'Differentierede effekter'!BX19),0)</f>
        <v>0</v>
      </c>
      <c r="U19" s="3">
        <f ca="1">IF(U$2-$B$2&lt;Forudsætninger!$B$4,IF('Differentierede effekter'!CB19="",IF(Forudsætninger!$B$4&gt;U$2-$B$2,Input!$G19,0)+IF(Forudsætninger!$B$4=U$2-$B$2+1,Input!$K19,0),'Differentierede effekter'!CB19),0)</f>
        <v>0</v>
      </c>
      <c r="V19" s="3">
        <f ca="1">IF(V$2-$B$2&lt;Forudsætninger!$B$4,IF('Differentierede effekter'!CF19="",IF(Forudsætninger!$B$4&gt;V$2-$B$2,Input!$G19,0)+IF(Forudsætninger!$B$4=V$2-$B$2+1,Input!$K19,0),'Differentierede effekter'!CF19),0)</f>
        <v>0</v>
      </c>
      <c r="W19" s="3">
        <f ca="1">IF(W$2-$B$2&lt;Forudsætninger!$B$4,IF('Differentierede effekter'!CJ19="",IF(Forudsætninger!$B$4&gt;W$2-$B$2,Input!$G19,0)+IF(Forudsætninger!$B$4=W$2-$B$2+1,Input!$K19,0),'Differentierede effekter'!CJ19),0)</f>
        <v>0</v>
      </c>
      <c r="X19" s="3">
        <f ca="1">IF(X$2-$B$2&lt;Forudsætninger!$B$4,IF('Differentierede effekter'!CN19="",IF(Forudsætninger!$B$4&gt;X$2-$B$2,Input!$G19,0)+IF(Forudsætninger!$B$4=X$2-$B$2+1,Input!$K19,0),'Differentierede effekter'!CN19),0)</f>
        <v>0</v>
      </c>
      <c r="Y19" s="3">
        <f ca="1">IF(Y$2-$B$2&lt;Forudsætninger!$B$4,IF('Differentierede effekter'!CR19="",IF(Forudsætninger!$B$4&gt;Y$2-$B$2,Input!$G19,0)+IF(Forudsætninger!$B$4=Y$2-$B$2+1,Input!$K19,0),'Differentierede effekter'!CR19),0)</f>
        <v>0</v>
      </c>
      <c r="Z19" s="3">
        <f ca="1">IF(Z$2-$B$2&lt;Forudsætninger!$B$4,IF('Differentierede effekter'!CV19="",IF(Forudsætninger!$B$4&gt;Z$2-$B$2,Input!$G19,0)+IF(Forudsætninger!$B$4=Z$2-$B$2+1,Input!$K19,0),'Differentierede effekter'!CV19),0)</f>
        <v>0</v>
      </c>
      <c r="AA19" s="3">
        <f ca="1">IF(AA$2-$B$2&lt;Forudsætninger!$B$4,IF('Differentierede effekter'!CZ19="",IF(Forudsætninger!$B$4&gt;AA$2-$B$2,Input!$G19,0)+IF(Forudsætninger!$B$4=AA$2-$B$2+1,Input!$K19,0),'Differentierede effekter'!CZ19),0)</f>
        <v>0</v>
      </c>
      <c r="AB19" s="3">
        <f ca="1">IF(AB$2-$B$2&lt;Forudsætninger!$B$4,IF('Differentierede effekter'!DD19="",IF(Forudsætninger!$B$4&gt;AB$2-$B$2,Input!$G19,0)+IF(Forudsætninger!$B$4=AB$2-$B$2+1,Input!$K19,0),'Differentierede effekter'!DD19),0)</f>
        <v>0</v>
      </c>
      <c r="AC19" s="3">
        <f ca="1">IF(AC$2-$B$2&lt;Forudsætninger!$B$4,IF('Differentierede effekter'!DH19="",IF(Forudsætninger!$B$4&gt;AC$2-$B$2,Input!$G19,0)+IF(Forudsætninger!$B$4=AC$2-$B$2+1,Input!$K19,0),'Differentierede effekter'!DH19),0)</f>
        <v>0</v>
      </c>
      <c r="AD19" s="3">
        <f ca="1">IF(AD$2-$B$2&lt;Forudsætninger!$B$4,IF('Differentierede effekter'!DL19="",IF(Forudsætninger!$B$4&gt;AD$2-$B$2,Input!$G19,0)+IF(Forudsætninger!$B$4=AD$2-$B$2+1,Input!$K19,0),'Differentierede effekter'!DL19),0)</f>
        <v>0</v>
      </c>
      <c r="AE19" s="3">
        <f ca="1">IF(AE$2-$B$2&lt;Forudsætninger!$B$4,IF('Differentierede effekter'!DP19="",IF(Forudsætninger!$B$4&gt;AE$2-$B$2,Input!$G19,0)+IF(Forudsætninger!$B$4=AE$2-$B$2+1,Input!$K19,0),'Differentierede effekter'!DP19),0)</f>
        <v>0</v>
      </c>
      <c r="AF19" s="3">
        <f ca="1">IF(AF$2-$B$2&lt;Forudsætninger!$B$4,IF('Differentierede effekter'!DQ19="",IF(Forudsætninger!$B$4&gt;AF$2-$B$2,Input!$G19,0)+IF(Forudsætninger!$B$4=AF$2-$B$2+1,Input!$K19,0),'Differentierede effekter'!DQ19),0)</f>
        <v>0</v>
      </c>
      <c r="AG19" s="3">
        <f ca="1">IF(AG$2-$B$2&lt;Forudsætninger!$B$4,IF('Differentierede effekter'!DU19="",IF(Forudsætninger!$B$4&gt;AG$2-$B$2,Input!$G19,0)+IF(Forudsætninger!$B$4=AG$2-$B$2+1,Input!$K19,0),'Differentierede effekter'!DU19),0)</f>
        <v>0</v>
      </c>
      <c r="AH19" s="3">
        <f ca="1">IF(AH$2-$B$2&lt;Forudsætninger!$B$4,IF('Differentierede effekter'!DY19="",IF(Forudsætninger!$B$4&gt;AH$2-$B$2,Input!$G19,0)+IF(Forudsætninger!$B$4=AH$2-$B$2+1,Input!$K19,0),'Differentierede effekter'!DY19),0)</f>
        <v>0</v>
      </c>
      <c r="AI19" s="3">
        <f ca="1">IF(AI$2-$B$2&lt;Forudsætninger!$B$4,IF('Differentierede effekter'!EC19="",IF(Forudsætninger!$B$4&gt;AI$2-$B$2,Input!$G19,0)+IF(Forudsætninger!$B$4=AI$2-$B$2+1,Input!$K19,0),'Differentierede effekter'!EC19),0)</f>
        <v>0</v>
      </c>
      <c r="AJ19" s="3">
        <f ca="1">IF(AJ$2-$B$2&lt;Forudsætninger!$B$4,IF('Differentierede effekter'!EG19="",IF(Forudsætninger!$B$4&gt;AJ$2-$B$2,Input!$G19,0)+IF(Forudsætninger!$B$4=AJ$2-$B$2+1,Input!$K19,0),'Differentierede effekter'!EG19),0)</f>
        <v>0</v>
      </c>
      <c r="AK19" s="3">
        <f ca="1">IF(AK$2-$B$2&lt;Forudsætninger!$B$4,IF('Differentierede effekter'!EK19="",IF(Forudsætninger!$B$4&gt;AK$2-$B$2,Input!$G19,0)+IF(Forudsætninger!$B$4=AK$2-$B$2+1,Input!$K19,0),'Differentierede effekter'!EK19),0)</f>
        <v>0</v>
      </c>
      <c r="AL19" s="3">
        <f ca="1">IF(AL$2-$B$2&lt;Forudsætninger!$B$4,IF('Differentierede effekter'!EO19="",IF(Forudsætninger!$B$4&gt;AL$2-$B$2,Input!$G19,0)+IF(Forudsætninger!$B$4=AL$2-$B$2+1,Input!$K19,0),'Differentierede effekter'!EO19),0)</f>
        <v>0</v>
      </c>
      <c r="AM19" s="3">
        <f ca="1">IF(AM$2-$B$2&lt;Forudsætninger!$B$4,IF('Differentierede effekter'!EP19="",IF(Forudsætninger!$B$4&gt;AM$2-$B$2,Input!$G19,0)+IF(Forudsætninger!$B$4=AM$2-$B$2+1,Input!$K19,0),'Differentierede effekter'!EP19),0)</f>
        <v>0</v>
      </c>
      <c r="AN19" s="3">
        <f ca="1">IF(AN$2-$B$2&lt;Forudsætninger!$B$4,IF('Differentierede effekter'!ET19="",IF(Forudsætninger!$B$4&gt;AN$2-$B$2,Input!$G19,0)+IF(Forudsætninger!$B$4=AN$2-$B$2+1,Input!$K19,0),'Differentierede effekter'!ET19),0)</f>
        <v>0</v>
      </c>
      <c r="AO19" s="3">
        <f ca="1">IF(AO$2-$B$2&lt;Forudsætninger!$B$4,IF('Differentierede effekter'!EX19="",IF(Forudsætninger!$B$4&gt;AO$2-$B$2,Input!$G19,0)+IF(Forudsætninger!$B$4=AO$2-$B$2+1,Input!$K19,0),'Differentierede effekter'!EX19),0)</f>
        <v>0</v>
      </c>
      <c r="AP19" s="3">
        <f ca="1">IF(AP$2-$B$2&lt;Forudsætninger!$B$4,IF('Differentierede effekter'!FB19="",IF(Forudsætninger!$B$4&gt;AP$2-$B$2,Input!$G19,0)+IF(Forudsætninger!$B$4=AP$2-$B$2+1,Input!$K19,0),'Differentierede effekter'!FB19),0)</f>
        <v>0</v>
      </c>
      <c r="AQ19" s="3">
        <f ca="1">IF(AQ$2-$B$2&lt;Forudsætninger!$B$4,IF('Differentierede effekter'!FF19="",IF(Forudsætninger!$B$4&gt;AQ$2-$B$2,Input!$G19,0)+IF(Forudsætninger!$B$4=AQ$2-$B$2+1,Input!$K19,0),'Differentierede effekter'!FF19),0)</f>
        <v>0</v>
      </c>
      <c r="AR19" s="3">
        <f ca="1">IF(AR$2-$B$2&lt;Forudsætninger!$B$4,IF('Differentierede effekter'!FJ19="",IF(Forudsætninger!$B$4&gt;AR$2-$B$2,Input!$G19,0)+IF(Forudsætninger!$B$4=AR$2-$B$2+1,Input!$K19,0),'Differentierede effekter'!FJ19),0)</f>
        <v>0</v>
      </c>
      <c r="AS19" s="3">
        <f ca="1">IF(AS$2-$B$2&lt;Forudsætninger!$B$4,IF('Differentierede effekter'!FN19="",IF(Forudsætninger!$B$4&gt;AS$2-$B$2,Input!$G19,0)+IF(Forudsætninger!$B$4=AS$2-$B$2+1,Input!$K19,0),'Differentierede effekter'!FN19),0)</f>
        <v>0</v>
      </c>
      <c r="AT19" s="3">
        <f ca="1">IF(AT$2-$B$2&lt;Forudsætninger!$B$4,IF('Differentierede effekter'!FR19="",IF(Forudsætninger!$B$4&gt;AT$2-$B$2,Input!$G19,0)+IF(Forudsætninger!$B$4=AT$2-$B$2+1,Input!$K19,0),'Differentierede effekter'!FR19),0)</f>
        <v>0</v>
      </c>
      <c r="AU19" s="3">
        <f ca="1">IF(AU$2-$B$2&lt;Forudsætninger!$B$4,IF('Differentierede effekter'!FV19="",IF(Forudsætninger!$B$4&gt;AU$2-$B$2,Input!$G19,0)+IF(Forudsætninger!$B$4=AU$2-$B$2+1,Input!$K19,0),'Differentierede effekter'!FV19),0)</f>
        <v>0</v>
      </c>
      <c r="AV19" s="3">
        <f ca="1">IF(AV$2-$B$2&lt;Forudsætninger!$B$4,IF('Differentierede effekter'!FZ19="",IF(Forudsætninger!$B$4&gt;AV$2-$B$2,Input!$G19,0)+IF(Forudsætninger!$B$4=AV$2-$B$2+1,Input!$K19,0),'Differentierede effekter'!FZ19),0)</f>
        <v>0</v>
      </c>
      <c r="AW19" s="3">
        <f ca="1">IF(AW$2-$B$2&lt;Forudsætninger!$B$4,IF('Differentierede effekter'!GD19="",IF(Forudsætninger!$B$4&gt;AW$2-$B$2,Input!$G19,0)+IF(Forudsætninger!$B$4=AW$2-$B$2+1,Input!$K19,0),'Differentierede effekter'!GD19),0)</f>
        <v>0</v>
      </c>
      <c r="AX19" s="3">
        <f ca="1">IF(AX$2-$B$2&lt;Forudsætninger!$B$4,IF('Differentierede effekter'!GH19="",IF(Forudsætninger!$B$4&gt;AX$2-$B$2,Input!$G19,0)+IF(Forudsætninger!$B$4=AX$2-$B$2+1,Input!$K19,0),'Differentierede effekter'!GH19),0)</f>
        <v>0</v>
      </c>
      <c r="AY19" s="3">
        <f ca="1">IF(AY$2-$B$2&lt;Forudsætninger!$B$4,IF('Differentierede effekter'!GL19="",IF(Forudsætninger!$B$4&gt;AY$2-$B$2,Input!$G19,0)+IF(Forudsætninger!$B$4=AY$2-$B$2+1,Input!$K19,0),'Differentierede effekter'!GL19),0)</f>
        <v>0</v>
      </c>
      <c r="AZ19" s="4">
        <f ca="1">NPV(Forudsætninger!$B$2,BA19:CX19)*(1+Forudsætninger!$B$2)</f>
        <v>0</v>
      </c>
      <c r="BA19" s="3">
        <f ca="1">Forudsætninger!B99*B19</f>
        <v>0</v>
      </c>
      <c r="BB19" s="3">
        <f ca="1">Forudsætninger!C99*C19</f>
        <v>0</v>
      </c>
      <c r="BC19" s="3">
        <f ca="1">Forudsætninger!D99*D19</f>
        <v>0</v>
      </c>
      <c r="BD19" s="3">
        <f ca="1">Forudsætninger!E99*E19</f>
        <v>0</v>
      </c>
      <c r="BE19" s="3">
        <f ca="1">Forudsætninger!F99*F19</f>
        <v>0</v>
      </c>
      <c r="BF19" s="3">
        <f ca="1">Forudsætninger!G99*G19</f>
        <v>0</v>
      </c>
      <c r="BG19" s="3">
        <f ca="1">Forudsætninger!H99*H19</f>
        <v>0</v>
      </c>
      <c r="BH19" s="3">
        <f ca="1">Forudsætninger!I99*I19</f>
        <v>0</v>
      </c>
      <c r="BI19" s="3">
        <f ca="1">Forudsætninger!J99*J19</f>
        <v>0</v>
      </c>
      <c r="BJ19" s="3">
        <f ca="1">Forudsætninger!K99*K19</f>
        <v>0</v>
      </c>
      <c r="BK19" s="3">
        <f ca="1">Forudsætninger!L99*L19</f>
        <v>0</v>
      </c>
      <c r="BL19" s="3">
        <f ca="1">Forudsætninger!M99*M19</f>
        <v>0</v>
      </c>
      <c r="BM19" s="3">
        <f ca="1">Forudsætninger!N99*N19</f>
        <v>0</v>
      </c>
      <c r="BN19" s="3">
        <f ca="1">Forudsætninger!O99*O19</f>
        <v>0</v>
      </c>
      <c r="BO19" s="3">
        <f ca="1">Forudsætninger!P99*P19</f>
        <v>0</v>
      </c>
      <c r="BP19" s="3">
        <f ca="1">Forudsætninger!Q99*Q19</f>
        <v>0</v>
      </c>
      <c r="BQ19" s="3">
        <f ca="1">Forudsætninger!R99*R19</f>
        <v>0</v>
      </c>
      <c r="BR19" s="3">
        <f ca="1">Forudsætninger!S99*S19</f>
        <v>0</v>
      </c>
      <c r="BS19" s="3">
        <f ca="1">Forudsætninger!T99*T19</f>
        <v>0</v>
      </c>
      <c r="BT19" s="3">
        <f ca="1">Forudsætninger!U99*U19</f>
        <v>0</v>
      </c>
      <c r="BU19" s="3">
        <f ca="1">Forudsætninger!V99*V19</f>
        <v>0</v>
      </c>
      <c r="BV19" s="3">
        <f ca="1">Forudsætninger!W99*W19</f>
        <v>0</v>
      </c>
      <c r="BW19" s="3">
        <f ca="1">Forudsætninger!X99*X19</f>
        <v>0</v>
      </c>
      <c r="BX19" s="3">
        <f ca="1">Forudsætninger!Y99*Y19</f>
        <v>0</v>
      </c>
      <c r="BY19" s="3">
        <f ca="1">Forudsætninger!Z99*Z19</f>
        <v>0</v>
      </c>
      <c r="BZ19" s="3">
        <f ca="1">Forudsætninger!AA99*AA19</f>
        <v>0</v>
      </c>
      <c r="CA19" s="3">
        <f ca="1">Forudsætninger!AB99*AB19</f>
        <v>0</v>
      </c>
      <c r="CB19" s="3">
        <f ca="1">Forudsætninger!AC99*AC19</f>
        <v>0</v>
      </c>
      <c r="CC19" s="3">
        <f ca="1">Forudsætninger!AD99*AD19</f>
        <v>0</v>
      </c>
      <c r="CD19" s="3">
        <f ca="1">Forudsætninger!AE99*AE19</f>
        <v>0</v>
      </c>
      <c r="CE19" s="3">
        <f ca="1">Forudsætninger!AF99*AF19</f>
        <v>0</v>
      </c>
      <c r="CF19" s="3">
        <f ca="1">Forudsætninger!AG99*AG19</f>
        <v>0</v>
      </c>
      <c r="CG19" s="3">
        <f ca="1">Forudsætninger!AH99*AH19</f>
        <v>0</v>
      </c>
      <c r="CH19" s="3">
        <f ca="1">Forudsætninger!AI99*AI19</f>
        <v>0</v>
      </c>
      <c r="CI19" s="3">
        <f ca="1">Forudsætninger!AJ99*AJ19</f>
        <v>0</v>
      </c>
      <c r="CJ19" s="3">
        <f ca="1">Forudsætninger!AK99*AK19</f>
        <v>0</v>
      </c>
      <c r="CK19" s="3">
        <f ca="1">Forudsætninger!AL99*AL19</f>
        <v>0</v>
      </c>
      <c r="CL19" s="3">
        <f ca="1">Forudsætninger!AM99*AM19</f>
        <v>0</v>
      </c>
      <c r="CM19" s="3">
        <f ca="1">Forudsætninger!AN99*AN19</f>
        <v>0</v>
      </c>
      <c r="CN19" s="3">
        <f ca="1">Forudsætninger!AO99*AO19</f>
        <v>0</v>
      </c>
      <c r="CO19" s="3">
        <f ca="1">Forudsætninger!AP99*AP19</f>
        <v>0</v>
      </c>
      <c r="CP19" s="3">
        <f ca="1">Forudsætninger!AQ99*AQ19</f>
        <v>0</v>
      </c>
      <c r="CQ19" s="3">
        <f ca="1">Forudsætninger!AR99*AR19</f>
        <v>0</v>
      </c>
      <c r="CR19" s="3">
        <f ca="1">Forudsætninger!AS99*AS19</f>
        <v>0</v>
      </c>
      <c r="CS19" s="3">
        <f ca="1">Forudsætninger!AT99*AT19</f>
        <v>0</v>
      </c>
      <c r="CT19" s="3">
        <f ca="1">Forudsætninger!AU99*AU19</f>
        <v>0</v>
      </c>
      <c r="CU19" s="3">
        <f ca="1">Forudsætninger!AV99*AV19</f>
        <v>0</v>
      </c>
      <c r="CV19" s="3">
        <f ca="1">Forudsætninger!AW99*AW19</f>
        <v>0</v>
      </c>
      <c r="CW19" s="3">
        <f ca="1">Forudsætninger!AX99*AX19</f>
        <v>0</v>
      </c>
      <c r="CX19" s="3">
        <f ca="1">Forudsætninger!AY99*AY19</f>
        <v>0</v>
      </c>
      <c r="CY19" s="4">
        <f ca="1">NPV(Forudsætninger!$B$3,CZ19:EW19)*(1+Forudsætninger!$B$3)</f>
        <v>0</v>
      </c>
      <c r="CZ19" s="3">
        <f ca="1">Forudsætninger!E245*B19</f>
        <v>0</v>
      </c>
      <c r="DA19" s="3">
        <f ca="1">Forudsætninger!F245*C19</f>
        <v>0</v>
      </c>
      <c r="DB19" s="3">
        <f ca="1">Forudsætninger!G245*D19</f>
        <v>0</v>
      </c>
      <c r="DC19" s="3">
        <f ca="1">Forudsætninger!H245*E19</f>
        <v>0</v>
      </c>
      <c r="DD19" s="3">
        <f ca="1">Forudsætninger!I245*F19</f>
        <v>0</v>
      </c>
      <c r="DE19" s="3">
        <f ca="1">Forudsætninger!J245*G19</f>
        <v>0</v>
      </c>
      <c r="DF19" s="3">
        <f ca="1">Forudsætninger!K245*H19</f>
        <v>0</v>
      </c>
      <c r="DG19" s="3">
        <f ca="1">Forudsætninger!L245*I19</f>
        <v>0</v>
      </c>
      <c r="DH19" s="3">
        <f ca="1">Forudsætninger!M245*J19</f>
        <v>0</v>
      </c>
      <c r="DI19" s="3">
        <f ca="1">Forudsætninger!N245*K19</f>
        <v>0</v>
      </c>
      <c r="DJ19" s="3">
        <f ca="1">Forudsætninger!O245*L19</f>
        <v>0</v>
      </c>
      <c r="DK19" s="3">
        <f ca="1">Forudsætninger!P245*M19</f>
        <v>0</v>
      </c>
      <c r="DL19" s="3">
        <f ca="1">Forudsætninger!Q245*N19</f>
        <v>0</v>
      </c>
      <c r="DM19" s="3">
        <f ca="1">Forudsætninger!R245*O19</f>
        <v>0</v>
      </c>
      <c r="DN19" s="3">
        <f ca="1">Forudsætninger!S245*P19</f>
        <v>0</v>
      </c>
      <c r="DO19" s="3">
        <f ca="1">Forudsætninger!T245*Q19</f>
        <v>0</v>
      </c>
      <c r="DP19" s="3">
        <f ca="1">Forudsætninger!U245*R19</f>
        <v>0</v>
      </c>
      <c r="DQ19" s="3">
        <f ca="1">Forudsætninger!V245*S19</f>
        <v>0</v>
      </c>
      <c r="DR19" s="3">
        <f ca="1">Forudsætninger!W245*T19</f>
        <v>0</v>
      </c>
      <c r="DS19" s="3">
        <f ca="1">Forudsætninger!X245*U19</f>
        <v>0</v>
      </c>
      <c r="DT19" s="3">
        <f ca="1">Forudsætninger!Y245*V19</f>
        <v>0</v>
      </c>
      <c r="DU19" s="3">
        <f ca="1">Forudsætninger!Z245*W19</f>
        <v>0</v>
      </c>
      <c r="DV19" s="3">
        <f ca="1">Forudsætninger!AA245*X19</f>
        <v>0</v>
      </c>
      <c r="DW19" s="3">
        <f ca="1">Forudsætninger!AB245*Y19</f>
        <v>0</v>
      </c>
      <c r="DX19" s="3">
        <f ca="1">Forudsætninger!AC245*Z19</f>
        <v>0</v>
      </c>
      <c r="DY19" s="3">
        <f ca="1">Forudsætninger!AD245*AA19</f>
        <v>0</v>
      </c>
      <c r="DZ19" s="3">
        <f ca="1">Forudsætninger!AE245*AB19</f>
        <v>0</v>
      </c>
      <c r="EA19" s="3">
        <f ca="1">Forudsætninger!AF245*AC19</f>
        <v>0</v>
      </c>
      <c r="EB19" s="3">
        <f ca="1">Forudsætninger!AG245*AD19</f>
        <v>0</v>
      </c>
      <c r="EC19" s="3">
        <f ca="1">Forudsætninger!AH245*AE19</f>
        <v>0</v>
      </c>
      <c r="ED19" s="3">
        <f ca="1">Forudsætninger!AI245*AF19</f>
        <v>0</v>
      </c>
      <c r="EE19" s="3">
        <f ca="1">Forudsætninger!AJ245*AG19</f>
        <v>0</v>
      </c>
      <c r="EF19" s="3">
        <f ca="1">Forudsætninger!AK245*AH19</f>
        <v>0</v>
      </c>
      <c r="EG19" s="3">
        <f ca="1">Forudsætninger!AL245*AI19</f>
        <v>0</v>
      </c>
      <c r="EH19" s="3">
        <f ca="1">Forudsætninger!AM245*AJ19</f>
        <v>0</v>
      </c>
      <c r="EI19" s="3">
        <f ca="1">Forudsætninger!AN245*AK19</f>
        <v>0</v>
      </c>
      <c r="EJ19" s="3">
        <f ca="1">Forudsætninger!AO245*AL19</f>
        <v>0</v>
      </c>
      <c r="EK19" s="3">
        <f ca="1">Forudsætninger!AP245*AM19</f>
        <v>0</v>
      </c>
      <c r="EL19" s="3">
        <f ca="1">Forudsætninger!AQ245*AN19</f>
        <v>0</v>
      </c>
      <c r="EM19" s="3">
        <f ca="1">Forudsætninger!AR245*AO19</f>
        <v>0</v>
      </c>
      <c r="EN19" s="3">
        <f ca="1">Forudsætninger!AS245*AP19</f>
        <v>0</v>
      </c>
      <c r="EO19" s="3">
        <f ca="1">Forudsætninger!AT245*AQ19</f>
        <v>0</v>
      </c>
      <c r="EP19" s="3">
        <f ca="1">Forudsætninger!AU245*AR19</f>
        <v>0</v>
      </c>
      <c r="EQ19" s="3">
        <f ca="1">Forudsætninger!AV245*AS19</f>
        <v>0</v>
      </c>
      <c r="ER19" s="3">
        <f ca="1">Forudsætninger!AW245*AT19</f>
        <v>0</v>
      </c>
      <c r="ES19" s="3">
        <f ca="1">Forudsætninger!AX245*AU19</f>
        <v>0</v>
      </c>
      <c r="ET19" s="3">
        <f ca="1">Forudsætninger!AY245*AV19</f>
        <v>0</v>
      </c>
      <c r="EU19" s="3">
        <f ca="1">Forudsætninger!AZ245*AW19</f>
        <v>0</v>
      </c>
      <c r="EV19" s="3">
        <f ca="1">Forudsætninger!BA245*AX19</f>
        <v>0</v>
      </c>
      <c r="EW19" s="3">
        <f ca="1">Forudsætninger!BB245*AY19</f>
        <v>0</v>
      </c>
      <c r="EX19" s="3">
        <f ca="1">IF(Input!$B19="I",$AZ19,0)</f>
        <v>0</v>
      </c>
      <c r="EY19" s="3">
        <f ca="1">IF(Input!$B19="II",$AZ19,0)</f>
        <v>0</v>
      </c>
      <c r="EZ19" s="3">
        <f ca="1">IF(Input!$B19="III",$AZ19,0)</f>
        <v>0</v>
      </c>
      <c r="FA19" s="3">
        <f ca="1">IF(Input!$B19="IV",$AZ19,0)</f>
        <v>0</v>
      </c>
      <c r="FB19" s="3">
        <f ca="1">IF(Input!$B19="I",$CY19,0)</f>
        <v>0</v>
      </c>
      <c r="FC19" s="3">
        <f ca="1">IF(Input!$B19="II",$CY19,0)</f>
        <v>0</v>
      </c>
      <c r="FD19" s="3">
        <f ca="1">IF(Input!$B19="III",$CY19,0)</f>
        <v>0</v>
      </c>
      <c r="FE19" s="3">
        <f ca="1">IF(Input!$B19="IV",$CY19,0)</f>
        <v>0</v>
      </c>
      <c r="FF19" s="3">
        <f ca="1">IF(Input!$C19="Økonomisk",$AZ19,0)</f>
        <v>0</v>
      </c>
      <c r="FG19" s="3">
        <f ca="1">IF(Input!$C19="Miljø",$AZ19,0)</f>
        <v>0</v>
      </c>
    </row>
    <row r="20" spans="1:163">
      <c r="A20" s="2" t="str">
        <f ca="1">IF(Input!A20="","",Input!A20)</f>
        <v>Krom (Cr) - typisk blanding</v>
      </c>
      <c r="B20" s="3">
        <f ca="1">IF('Differentierede effekter'!D20="",Input!J20+Input!G20+IF(Forudsætninger!$B$4=1,Input!K20,0),'Differentierede effekter'!D20)</f>
        <v>0</v>
      </c>
      <c r="C20" s="3">
        <f ca="1">IF(C$2-$B$2&lt;Forudsætninger!$B$4,IF('Differentierede effekter'!H20="",IF(Forudsætninger!$B$4&gt;C$2-$B$2,Input!$G20,0)+IF(Forudsætninger!$B$4=C$2-$B$2+1,Input!$K20,0),'Differentierede effekter'!H20),0)</f>
        <v>0</v>
      </c>
      <c r="D20" s="3">
        <f ca="1">IF(D$2-$B$2&lt;Forudsætninger!$B$4,IF('Differentierede effekter'!L20="",IF(Forudsætninger!$B$4&gt;D$2-$B$2,Input!$G20,0)+IF(Forudsætninger!$B$4=D$2-$B$2+1,Input!$K20,0),'Differentierede effekter'!L20),0)</f>
        <v>0</v>
      </c>
      <c r="E20" s="3">
        <f ca="1">IF(E$2-$B$2&lt;Forudsætninger!$B$4,IF('Differentierede effekter'!P20="",IF(Forudsætninger!$B$4&gt;E$2-$B$2,Input!$G20,0)+IF(Forudsætninger!$B$4=E$2-$B$2+1,Input!$K20,0),'Differentierede effekter'!P20),0)</f>
        <v>0</v>
      </c>
      <c r="F20" s="3">
        <f ca="1">IF(F$2-$B$2&lt;Forudsætninger!$B$4,IF('Differentierede effekter'!T20="",IF(Forudsætninger!$B$4&gt;F$2-$B$2,Input!$G20,0)+IF(Forudsætninger!$B$4=F$2-$B$2+1,Input!$K20,0),'Differentierede effekter'!T20),0)</f>
        <v>0</v>
      </c>
      <c r="G20" s="3">
        <f ca="1">IF(G$2-$B$2&lt;Forudsætninger!$B$4,IF('Differentierede effekter'!X20="",IF(Forudsætninger!$B$4&gt;G$2-$B$2,Input!$G20,0)+IF(Forudsætninger!$B$4=G$2-$B$2+1,Input!$K20,0),'Differentierede effekter'!X20),0)</f>
        <v>0</v>
      </c>
      <c r="H20" s="3">
        <f ca="1">IF(H$2-$B$2&lt;Forudsætninger!$B$4,IF('Differentierede effekter'!AB20="",IF(Forudsætninger!$B$4&gt;H$2-$B$2,Input!$G20,0)+IF(Forudsætninger!$B$4=H$2-$B$2+1,Input!$K20,0),'Differentierede effekter'!AB20),0)</f>
        <v>0</v>
      </c>
      <c r="I20" s="3">
        <f ca="1">IF(I$2-$B$2&lt;Forudsætninger!$B$4,IF('Differentierede effekter'!AF20="",IF(Forudsætninger!$B$4&gt;I$2-$B$2,Input!$G20,0)+IF(Forudsætninger!$B$4=I$2-$B$2+1,Input!$K20,0),'Differentierede effekter'!AF20),0)</f>
        <v>0</v>
      </c>
      <c r="J20" s="3">
        <f ca="1">IF(J$2-$B$2&lt;Forudsætninger!$B$4,IF('Differentierede effekter'!AJ20="",IF(Forudsætninger!$B$4&gt;J$2-$B$2,Input!$G20,0)+IF(Forudsætninger!$B$4=J$2-$B$2+1,Input!$K20,0),'Differentierede effekter'!AJ20),0)</f>
        <v>0</v>
      </c>
      <c r="K20" s="3">
        <f ca="1">IF(K$2-$B$2&lt;Forudsætninger!$B$4,IF('Differentierede effekter'!AN20="",IF(Forudsætninger!$B$4&gt;K$2-$B$2,Input!$G20,0)+IF(Forudsætninger!$B$4=K$2-$B$2+1,Input!$K20,0),'Differentierede effekter'!AN20),0)</f>
        <v>0</v>
      </c>
      <c r="L20" s="3">
        <f ca="1">IF(L$2-$B$2&lt;Forudsætninger!$B$4,IF('Differentierede effekter'!AR20="",IF(Forudsætninger!$B$4&gt;L$2-$B$2,Input!$G20,0)+IF(Forudsætninger!$B$4=L$2-$B$2+1,Input!$K20,0),'Differentierede effekter'!AR20),0)</f>
        <v>0</v>
      </c>
      <c r="M20" s="3">
        <f ca="1">IF(M$2-$B$2&lt;Forudsætninger!$B$4,IF('Differentierede effekter'!AV20="",IF(Forudsætninger!$B$4&gt;M$2-$B$2,Input!$G20,0)+IF(Forudsætninger!$B$4=M$2-$B$2+1,Input!$K20,0),'Differentierede effekter'!AV20),0)</f>
        <v>0</v>
      </c>
      <c r="N20" s="3">
        <f ca="1">IF(N$2-$B$2&lt;Forudsætninger!$B$4,IF('Differentierede effekter'!AZ20="",IF(Forudsætninger!$B$4&gt;N$2-$B$2,Input!$G20,0)+IF(Forudsætninger!$B$4=N$2-$B$2+1,Input!$K20,0),'Differentierede effekter'!AZ20),0)</f>
        <v>0</v>
      </c>
      <c r="O20" s="3">
        <f ca="1">IF(O$2-$B$2&lt;Forudsætninger!$B$4,IF('Differentierede effekter'!BD20="",IF(Forudsætninger!$B$4&gt;O$2-$B$2,Input!$G20,0)+IF(Forudsætninger!$B$4=O$2-$B$2+1,Input!$K20,0),'Differentierede effekter'!BD20),0)</f>
        <v>0</v>
      </c>
      <c r="P20" s="3">
        <f ca="1">IF(P$2-$B$2&lt;Forudsætninger!$B$4,IF('Differentierede effekter'!BH20="",IF(Forudsætninger!$B$4&gt;P$2-$B$2,Input!$G20,0)+IF(Forudsætninger!$B$4=P$2-$B$2+1,Input!$K20,0),'Differentierede effekter'!BH20),0)</f>
        <v>0</v>
      </c>
      <c r="Q20" s="3">
        <f ca="1">IF(Q$2-$B$2&lt;Forudsætninger!$B$4,IF('Differentierede effekter'!BL20="",IF(Forudsætninger!$B$4&gt;Q$2-$B$2,Input!$G20,0)+IF(Forudsætninger!$B$4=Q$2-$B$2+1,Input!$K20,0),'Differentierede effekter'!BL20),0)</f>
        <v>0</v>
      </c>
      <c r="R20" s="3">
        <f ca="1">IF(R$2-$B$2&lt;Forudsætninger!$B$4,IF('Differentierede effekter'!BP20="",IF(Forudsætninger!$B$4&gt;R$2-$B$2,Input!$G20,0)+IF(Forudsætninger!$B$4=R$2-$B$2+1,Input!$K20,0),'Differentierede effekter'!BP20),0)</f>
        <v>0</v>
      </c>
      <c r="S20" s="3">
        <f ca="1">IF(S$2-$B$2&lt;Forudsætninger!$B$4,IF('Differentierede effekter'!BT20="",IF(Forudsætninger!$B$4&gt;S$2-$B$2,Input!$G20,0)+IF(Forudsætninger!$B$4=S$2-$B$2+1,Input!$K20,0),'Differentierede effekter'!BT20),0)</f>
        <v>0</v>
      </c>
      <c r="T20" s="3">
        <f ca="1">IF(T$2-$B$2&lt;Forudsætninger!$B$4,IF('Differentierede effekter'!BX20="",IF(Forudsætninger!$B$4&gt;T$2-$B$2,Input!$G20,0)+IF(Forudsætninger!$B$4=T$2-$B$2+1,Input!$K20,0),'Differentierede effekter'!BX20),0)</f>
        <v>0</v>
      </c>
      <c r="U20" s="3">
        <f ca="1">IF(U$2-$B$2&lt;Forudsætninger!$B$4,IF('Differentierede effekter'!CB20="",IF(Forudsætninger!$B$4&gt;U$2-$B$2,Input!$G20,0)+IF(Forudsætninger!$B$4=U$2-$B$2+1,Input!$K20,0),'Differentierede effekter'!CB20),0)</f>
        <v>0</v>
      </c>
      <c r="V20" s="3">
        <f ca="1">IF(V$2-$B$2&lt;Forudsætninger!$B$4,IF('Differentierede effekter'!CF20="",IF(Forudsætninger!$B$4&gt;V$2-$B$2,Input!$G20,0)+IF(Forudsætninger!$B$4=V$2-$B$2+1,Input!$K20,0),'Differentierede effekter'!CF20),0)</f>
        <v>0</v>
      </c>
      <c r="W20" s="3">
        <f ca="1">IF(W$2-$B$2&lt;Forudsætninger!$B$4,IF('Differentierede effekter'!CJ20="",IF(Forudsætninger!$B$4&gt;W$2-$B$2,Input!$G20,0)+IF(Forudsætninger!$B$4=W$2-$B$2+1,Input!$K20,0),'Differentierede effekter'!CJ20),0)</f>
        <v>0</v>
      </c>
      <c r="X20" s="3">
        <f ca="1">IF(X$2-$B$2&lt;Forudsætninger!$B$4,IF('Differentierede effekter'!CN20="",IF(Forudsætninger!$B$4&gt;X$2-$B$2,Input!$G20,0)+IF(Forudsætninger!$B$4=X$2-$B$2+1,Input!$K20,0),'Differentierede effekter'!CN20),0)</f>
        <v>0</v>
      </c>
      <c r="Y20" s="3">
        <f ca="1">IF(Y$2-$B$2&lt;Forudsætninger!$B$4,IF('Differentierede effekter'!CR20="",IF(Forudsætninger!$B$4&gt;Y$2-$B$2,Input!$G20,0)+IF(Forudsætninger!$B$4=Y$2-$B$2+1,Input!$K20,0),'Differentierede effekter'!CR20),0)</f>
        <v>0</v>
      </c>
      <c r="Z20" s="3">
        <f ca="1">IF(Z$2-$B$2&lt;Forudsætninger!$B$4,IF('Differentierede effekter'!CV20="",IF(Forudsætninger!$B$4&gt;Z$2-$B$2,Input!$G20,0)+IF(Forudsætninger!$B$4=Z$2-$B$2+1,Input!$K20,0),'Differentierede effekter'!CV20),0)</f>
        <v>0</v>
      </c>
      <c r="AA20" s="3">
        <f ca="1">IF(AA$2-$B$2&lt;Forudsætninger!$B$4,IF('Differentierede effekter'!CZ20="",IF(Forudsætninger!$B$4&gt;AA$2-$B$2,Input!$G20,0)+IF(Forudsætninger!$B$4=AA$2-$B$2+1,Input!$K20,0),'Differentierede effekter'!CZ20),0)</f>
        <v>0</v>
      </c>
      <c r="AB20" s="3">
        <f ca="1">IF(AB$2-$B$2&lt;Forudsætninger!$B$4,IF('Differentierede effekter'!DD20="",IF(Forudsætninger!$B$4&gt;AB$2-$B$2,Input!$G20,0)+IF(Forudsætninger!$B$4=AB$2-$B$2+1,Input!$K20,0),'Differentierede effekter'!DD20),0)</f>
        <v>0</v>
      </c>
      <c r="AC20" s="3">
        <f ca="1">IF(AC$2-$B$2&lt;Forudsætninger!$B$4,IF('Differentierede effekter'!DH20="",IF(Forudsætninger!$B$4&gt;AC$2-$B$2,Input!$G20,0)+IF(Forudsætninger!$B$4=AC$2-$B$2+1,Input!$K20,0),'Differentierede effekter'!DH20),0)</f>
        <v>0</v>
      </c>
      <c r="AD20" s="3">
        <f ca="1">IF(AD$2-$B$2&lt;Forudsætninger!$B$4,IF('Differentierede effekter'!DL20="",IF(Forudsætninger!$B$4&gt;AD$2-$B$2,Input!$G20,0)+IF(Forudsætninger!$B$4=AD$2-$B$2+1,Input!$K20,0),'Differentierede effekter'!DL20),0)</f>
        <v>0</v>
      </c>
      <c r="AE20" s="3">
        <f ca="1">IF(AE$2-$B$2&lt;Forudsætninger!$B$4,IF('Differentierede effekter'!DP20="",IF(Forudsætninger!$B$4&gt;AE$2-$B$2,Input!$G20,0)+IF(Forudsætninger!$B$4=AE$2-$B$2+1,Input!$K20,0),'Differentierede effekter'!DP20),0)</f>
        <v>0</v>
      </c>
      <c r="AF20" s="3">
        <f ca="1">IF(AF$2-$B$2&lt;Forudsætninger!$B$4,IF('Differentierede effekter'!DQ20="",IF(Forudsætninger!$B$4&gt;AF$2-$B$2,Input!$G20,0)+IF(Forudsætninger!$B$4=AF$2-$B$2+1,Input!$K20,0),'Differentierede effekter'!DQ20),0)</f>
        <v>0</v>
      </c>
      <c r="AG20" s="3">
        <f ca="1">IF(AG$2-$B$2&lt;Forudsætninger!$B$4,IF('Differentierede effekter'!DU20="",IF(Forudsætninger!$B$4&gt;AG$2-$B$2,Input!$G20,0)+IF(Forudsætninger!$B$4=AG$2-$B$2+1,Input!$K20,0),'Differentierede effekter'!DU20),0)</f>
        <v>0</v>
      </c>
      <c r="AH20" s="3">
        <f ca="1">IF(AH$2-$B$2&lt;Forudsætninger!$B$4,IF('Differentierede effekter'!DY20="",IF(Forudsætninger!$B$4&gt;AH$2-$B$2,Input!$G20,0)+IF(Forudsætninger!$B$4=AH$2-$B$2+1,Input!$K20,0),'Differentierede effekter'!DY20),0)</f>
        <v>0</v>
      </c>
      <c r="AI20" s="3">
        <f ca="1">IF(AI$2-$B$2&lt;Forudsætninger!$B$4,IF('Differentierede effekter'!EC20="",IF(Forudsætninger!$B$4&gt;AI$2-$B$2,Input!$G20,0)+IF(Forudsætninger!$B$4=AI$2-$B$2+1,Input!$K20,0),'Differentierede effekter'!EC20),0)</f>
        <v>0</v>
      </c>
      <c r="AJ20" s="3">
        <f ca="1">IF(AJ$2-$B$2&lt;Forudsætninger!$B$4,IF('Differentierede effekter'!EG20="",IF(Forudsætninger!$B$4&gt;AJ$2-$B$2,Input!$G20,0)+IF(Forudsætninger!$B$4=AJ$2-$B$2+1,Input!$K20,0),'Differentierede effekter'!EG20),0)</f>
        <v>0</v>
      </c>
      <c r="AK20" s="3">
        <f ca="1">IF(AK$2-$B$2&lt;Forudsætninger!$B$4,IF('Differentierede effekter'!EK20="",IF(Forudsætninger!$B$4&gt;AK$2-$B$2,Input!$G20,0)+IF(Forudsætninger!$B$4=AK$2-$B$2+1,Input!$K20,0),'Differentierede effekter'!EK20),0)</f>
        <v>0</v>
      </c>
      <c r="AL20" s="3">
        <f ca="1">IF(AL$2-$B$2&lt;Forudsætninger!$B$4,IF('Differentierede effekter'!EO20="",IF(Forudsætninger!$B$4&gt;AL$2-$B$2,Input!$G20,0)+IF(Forudsætninger!$B$4=AL$2-$B$2+1,Input!$K20,0),'Differentierede effekter'!EO20),0)</f>
        <v>0</v>
      </c>
      <c r="AM20" s="3">
        <f ca="1">IF(AM$2-$B$2&lt;Forudsætninger!$B$4,IF('Differentierede effekter'!EP20="",IF(Forudsætninger!$B$4&gt;AM$2-$B$2,Input!$G20,0)+IF(Forudsætninger!$B$4=AM$2-$B$2+1,Input!$K20,0),'Differentierede effekter'!EP20),0)</f>
        <v>0</v>
      </c>
      <c r="AN20" s="3">
        <f ca="1">IF(AN$2-$B$2&lt;Forudsætninger!$B$4,IF('Differentierede effekter'!ET20="",IF(Forudsætninger!$B$4&gt;AN$2-$B$2,Input!$G20,0)+IF(Forudsætninger!$B$4=AN$2-$B$2+1,Input!$K20,0),'Differentierede effekter'!ET20),0)</f>
        <v>0</v>
      </c>
      <c r="AO20" s="3">
        <f ca="1">IF(AO$2-$B$2&lt;Forudsætninger!$B$4,IF('Differentierede effekter'!EX20="",IF(Forudsætninger!$B$4&gt;AO$2-$B$2,Input!$G20,0)+IF(Forudsætninger!$B$4=AO$2-$B$2+1,Input!$K20,0),'Differentierede effekter'!EX20),0)</f>
        <v>0</v>
      </c>
      <c r="AP20" s="3">
        <f ca="1">IF(AP$2-$B$2&lt;Forudsætninger!$B$4,IF('Differentierede effekter'!FB20="",IF(Forudsætninger!$B$4&gt;AP$2-$B$2,Input!$G20,0)+IF(Forudsætninger!$B$4=AP$2-$B$2+1,Input!$K20,0),'Differentierede effekter'!FB20),0)</f>
        <v>0</v>
      </c>
      <c r="AQ20" s="3">
        <f ca="1">IF(AQ$2-$B$2&lt;Forudsætninger!$B$4,IF('Differentierede effekter'!FF20="",IF(Forudsætninger!$B$4&gt;AQ$2-$B$2,Input!$G20,0)+IF(Forudsætninger!$B$4=AQ$2-$B$2+1,Input!$K20,0),'Differentierede effekter'!FF20),0)</f>
        <v>0</v>
      </c>
      <c r="AR20" s="3">
        <f ca="1">IF(AR$2-$B$2&lt;Forudsætninger!$B$4,IF('Differentierede effekter'!FJ20="",IF(Forudsætninger!$B$4&gt;AR$2-$B$2,Input!$G20,0)+IF(Forudsætninger!$B$4=AR$2-$B$2+1,Input!$K20,0),'Differentierede effekter'!FJ20),0)</f>
        <v>0</v>
      </c>
      <c r="AS20" s="3">
        <f ca="1">IF(AS$2-$B$2&lt;Forudsætninger!$B$4,IF('Differentierede effekter'!FN20="",IF(Forudsætninger!$B$4&gt;AS$2-$B$2,Input!$G20,0)+IF(Forudsætninger!$B$4=AS$2-$B$2+1,Input!$K20,0),'Differentierede effekter'!FN20),0)</f>
        <v>0</v>
      </c>
      <c r="AT20" s="3">
        <f ca="1">IF(AT$2-$B$2&lt;Forudsætninger!$B$4,IF('Differentierede effekter'!FR20="",IF(Forudsætninger!$B$4&gt;AT$2-$B$2,Input!$G20,0)+IF(Forudsætninger!$B$4=AT$2-$B$2+1,Input!$K20,0),'Differentierede effekter'!FR20),0)</f>
        <v>0</v>
      </c>
      <c r="AU20" s="3">
        <f ca="1">IF(AU$2-$B$2&lt;Forudsætninger!$B$4,IF('Differentierede effekter'!FV20="",IF(Forudsætninger!$B$4&gt;AU$2-$B$2,Input!$G20,0)+IF(Forudsætninger!$B$4=AU$2-$B$2+1,Input!$K20,0),'Differentierede effekter'!FV20),0)</f>
        <v>0</v>
      </c>
      <c r="AV20" s="3">
        <f ca="1">IF(AV$2-$B$2&lt;Forudsætninger!$B$4,IF('Differentierede effekter'!FZ20="",IF(Forudsætninger!$B$4&gt;AV$2-$B$2,Input!$G20,0)+IF(Forudsætninger!$B$4=AV$2-$B$2+1,Input!$K20,0),'Differentierede effekter'!FZ20),0)</f>
        <v>0</v>
      </c>
      <c r="AW20" s="3">
        <f ca="1">IF(AW$2-$B$2&lt;Forudsætninger!$B$4,IF('Differentierede effekter'!GD20="",IF(Forudsætninger!$B$4&gt;AW$2-$B$2,Input!$G20,0)+IF(Forudsætninger!$B$4=AW$2-$B$2+1,Input!$K20,0),'Differentierede effekter'!GD20),0)</f>
        <v>0</v>
      </c>
      <c r="AX20" s="3">
        <f ca="1">IF(AX$2-$B$2&lt;Forudsætninger!$B$4,IF('Differentierede effekter'!GH20="",IF(Forudsætninger!$B$4&gt;AX$2-$B$2,Input!$G20,0)+IF(Forudsætninger!$B$4=AX$2-$B$2+1,Input!$K20,0),'Differentierede effekter'!GH20),0)</f>
        <v>0</v>
      </c>
      <c r="AY20" s="3">
        <f ca="1">IF(AY$2-$B$2&lt;Forudsætninger!$B$4,IF('Differentierede effekter'!GL20="",IF(Forudsætninger!$B$4&gt;AY$2-$B$2,Input!$G20,0)+IF(Forudsætninger!$B$4=AY$2-$B$2+1,Input!$K20,0),'Differentierede effekter'!GL20),0)</f>
        <v>0</v>
      </c>
      <c r="AZ20" s="4">
        <f ca="1">NPV(Forudsætninger!$B$2,BA20:CX20)*(1+Forudsætninger!$B$2)</f>
        <v>0</v>
      </c>
      <c r="BA20" s="3">
        <f ca="1">Forudsætninger!B100*B20</f>
        <v>0</v>
      </c>
      <c r="BB20" s="3">
        <f ca="1">Forudsætninger!C100*C20</f>
        <v>0</v>
      </c>
      <c r="BC20" s="3">
        <f ca="1">Forudsætninger!D100*D20</f>
        <v>0</v>
      </c>
      <c r="BD20" s="3">
        <f ca="1">Forudsætninger!E100*E20</f>
        <v>0</v>
      </c>
      <c r="BE20" s="3">
        <f ca="1">Forudsætninger!F100*F20</f>
        <v>0</v>
      </c>
      <c r="BF20" s="3">
        <f ca="1">Forudsætninger!G100*G20</f>
        <v>0</v>
      </c>
      <c r="BG20" s="3">
        <f ca="1">Forudsætninger!H100*H20</f>
        <v>0</v>
      </c>
      <c r="BH20" s="3">
        <f ca="1">Forudsætninger!I100*I20</f>
        <v>0</v>
      </c>
      <c r="BI20" s="3">
        <f ca="1">Forudsætninger!J100*J20</f>
        <v>0</v>
      </c>
      <c r="BJ20" s="3">
        <f ca="1">Forudsætninger!K100*K20</f>
        <v>0</v>
      </c>
      <c r="BK20" s="3">
        <f ca="1">Forudsætninger!L100*L20</f>
        <v>0</v>
      </c>
      <c r="BL20" s="3">
        <f ca="1">Forudsætninger!M100*M20</f>
        <v>0</v>
      </c>
      <c r="BM20" s="3">
        <f ca="1">Forudsætninger!N100*N20</f>
        <v>0</v>
      </c>
      <c r="BN20" s="3">
        <f ca="1">Forudsætninger!O100*O20</f>
        <v>0</v>
      </c>
      <c r="BO20" s="3">
        <f ca="1">Forudsætninger!P100*P20</f>
        <v>0</v>
      </c>
      <c r="BP20" s="3">
        <f ca="1">Forudsætninger!Q100*Q20</f>
        <v>0</v>
      </c>
      <c r="BQ20" s="3">
        <f ca="1">Forudsætninger!R100*R20</f>
        <v>0</v>
      </c>
      <c r="BR20" s="3">
        <f ca="1">Forudsætninger!S100*S20</f>
        <v>0</v>
      </c>
      <c r="BS20" s="3">
        <f ca="1">Forudsætninger!T100*T20</f>
        <v>0</v>
      </c>
      <c r="BT20" s="3">
        <f ca="1">Forudsætninger!U100*U20</f>
        <v>0</v>
      </c>
      <c r="BU20" s="3">
        <f ca="1">Forudsætninger!V100*V20</f>
        <v>0</v>
      </c>
      <c r="BV20" s="3">
        <f ca="1">Forudsætninger!W100*W20</f>
        <v>0</v>
      </c>
      <c r="BW20" s="3">
        <f ca="1">Forudsætninger!X100*X20</f>
        <v>0</v>
      </c>
      <c r="BX20" s="3">
        <f ca="1">Forudsætninger!Y100*Y20</f>
        <v>0</v>
      </c>
      <c r="BY20" s="3">
        <f ca="1">Forudsætninger!Z100*Z20</f>
        <v>0</v>
      </c>
      <c r="BZ20" s="3">
        <f ca="1">Forudsætninger!AA100*AA20</f>
        <v>0</v>
      </c>
      <c r="CA20" s="3">
        <f ca="1">Forudsætninger!AB100*AB20</f>
        <v>0</v>
      </c>
      <c r="CB20" s="3">
        <f ca="1">Forudsætninger!AC100*AC20</f>
        <v>0</v>
      </c>
      <c r="CC20" s="3">
        <f ca="1">Forudsætninger!AD100*AD20</f>
        <v>0</v>
      </c>
      <c r="CD20" s="3">
        <f ca="1">Forudsætninger!AE100*AE20</f>
        <v>0</v>
      </c>
      <c r="CE20" s="3">
        <f ca="1">Forudsætninger!AF100*AF20</f>
        <v>0</v>
      </c>
      <c r="CF20" s="3">
        <f ca="1">Forudsætninger!AG100*AG20</f>
        <v>0</v>
      </c>
      <c r="CG20" s="3">
        <f ca="1">Forudsætninger!AH100*AH20</f>
        <v>0</v>
      </c>
      <c r="CH20" s="3">
        <f ca="1">Forudsætninger!AI100*AI20</f>
        <v>0</v>
      </c>
      <c r="CI20" s="3">
        <f ca="1">Forudsætninger!AJ100*AJ20</f>
        <v>0</v>
      </c>
      <c r="CJ20" s="3">
        <f ca="1">Forudsætninger!AK100*AK20</f>
        <v>0</v>
      </c>
      <c r="CK20" s="3">
        <f ca="1">Forudsætninger!AL100*AL20</f>
        <v>0</v>
      </c>
      <c r="CL20" s="3">
        <f ca="1">Forudsætninger!AM100*AM20</f>
        <v>0</v>
      </c>
      <c r="CM20" s="3">
        <f ca="1">Forudsætninger!AN100*AN20</f>
        <v>0</v>
      </c>
      <c r="CN20" s="3">
        <f ca="1">Forudsætninger!AO100*AO20</f>
        <v>0</v>
      </c>
      <c r="CO20" s="3">
        <f ca="1">Forudsætninger!AP100*AP20</f>
        <v>0</v>
      </c>
      <c r="CP20" s="3">
        <f ca="1">Forudsætninger!AQ100*AQ20</f>
        <v>0</v>
      </c>
      <c r="CQ20" s="3">
        <f ca="1">Forudsætninger!AR100*AR20</f>
        <v>0</v>
      </c>
      <c r="CR20" s="3">
        <f ca="1">Forudsætninger!AS100*AS20</f>
        <v>0</v>
      </c>
      <c r="CS20" s="3">
        <f ca="1">Forudsætninger!AT100*AT20</f>
        <v>0</v>
      </c>
      <c r="CT20" s="3">
        <f ca="1">Forudsætninger!AU100*AU20</f>
        <v>0</v>
      </c>
      <c r="CU20" s="3">
        <f ca="1">Forudsætninger!AV100*AV20</f>
        <v>0</v>
      </c>
      <c r="CV20" s="3">
        <f ca="1">Forudsætninger!AW100*AW20</f>
        <v>0</v>
      </c>
      <c r="CW20" s="3">
        <f ca="1">Forudsætninger!AX100*AX20</f>
        <v>0</v>
      </c>
      <c r="CX20" s="3">
        <f ca="1">Forudsætninger!AY100*AY20</f>
        <v>0</v>
      </c>
      <c r="CY20" s="4">
        <f ca="1">NPV(Forudsætninger!$B$3,CZ20:EW20)*(1+Forudsætninger!$B$3)</f>
        <v>0</v>
      </c>
      <c r="CZ20" s="3">
        <f ca="1">Forudsætninger!E246*B20</f>
        <v>0</v>
      </c>
      <c r="DA20" s="3">
        <f ca="1">Forudsætninger!F246*C20</f>
        <v>0</v>
      </c>
      <c r="DB20" s="3">
        <f ca="1">Forudsætninger!G246*D20</f>
        <v>0</v>
      </c>
      <c r="DC20" s="3">
        <f ca="1">Forudsætninger!H246*E20</f>
        <v>0</v>
      </c>
      <c r="DD20" s="3">
        <f ca="1">Forudsætninger!I246*F20</f>
        <v>0</v>
      </c>
      <c r="DE20" s="3">
        <f ca="1">Forudsætninger!J246*G20</f>
        <v>0</v>
      </c>
      <c r="DF20" s="3">
        <f ca="1">Forudsætninger!K246*H20</f>
        <v>0</v>
      </c>
      <c r="DG20" s="3">
        <f ca="1">Forudsætninger!L246*I20</f>
        <v>0</v>
      </c>
      <c r="DH20" s="3">
        <f ca="1">Forudsætninger!M246*J20</f>
        <v>0</v>
      </c>
      <c r="DI20" s="3">
        <f ca="1">Forudsætninger!N246*K20</f>
        <v>0</v>
      </c>
      <c r="DJ20" s="3">
        <f ca="1">Forudsætninger!O246*L20</f>
        <v>0</v>
      </c>
      <c r="DK20" s="3">
        <f ca="1">Forudsætninger!P246*M20</f>
        <v>0</v>
      </c>
      <c r="DL20" s="3">
        <f ca="1">Forudsætninger!Q246*N20</f>
        <v>0</v>
      </c>
      <c r="DM20" s="3">
        <f ca="1">Forudsætninger!R246*O20</f>
        <v>0</v>
      </c>
      <c r="DN20" s="3">
        <f ca="1">Forudsætninger!S246*P20</f>
        <v>0</v>
      </c>
      <c r="DO20" s="3">
        <f ca="1">Forudsætninger!T246*Q20</f>
        <v>0</v>
      </c>
      <c r="DP20" s="3">
        <f ca="1">Forudsætninger!U246*R20</f>
        <v>0</v>
      </c>
      <c r="DQ20" s="3">
        <f ca="1">Forudsætninger!V246*S20</f>
        <v>0</v>
      </c>
      <c r="DR20" s="3">
        <f ca="1">Forudsætninger!W246*T20</f>
        <v>0</v>
      </c>
      <c r="DS20" s="3">
        <f ca="1">Forudsætninger!X246*U20</f>
        <v>0</v>
      </c>
      <c r="DT20" s="3">
        <f ca="1">Forudsætninger!Y246*V20</f>
        <v>0</v>
      </c>
      <c r="DU20" s="3">
        <f ca="1">Forudsætninger!Z246*W20</f>
        <v>0</v>
      </c>
      <c r="DV20" s="3">
        <f ca="1">Forudsætninger!AA246*X20</f>
        <v>0</v>
      </c>
      <c r="DW20" s="3">
        <f ca="1">Forudsætninger!AB246*Y20</f>
        <v>0</v>
      </c>
      <c r="DX20" s="3">
        <f ca="1">Forudsætninger!AC246*Z20</f>
        <v>0</v>
      </c>
      <c r="DY20" s="3">
        <f ca="1">Forudsætninger!AD246*AA20</f>
        <v>0</v>
      </c>
      <c r="DZ20" s="3">
        <f ca="1">Forudsætninger!AE246*AB20</f>
        <v>0</v>
      </c>
      <c r="EA20" s="3">
        <f ca="1">Forudsætninger!AF246*AC20</f>
        <v>0</v>
      </c>
      <c r="EB20" s="3">
        <f ca="1">Forudsætninger!AG246*AD20</f>
        <v>0</v>
      </c>
      <c r="EC20" s="3">
        <f ca="1">Forudsætninger!AH246*AE20</f>
        <v>0</v>
      </c>
      <c r="ED20" s="3">
        <f ca="1">Forudsætninger!AI246*AF20</f>
        <v>0</v>
      </c>
      <c r="EE20" s="3">
        <f ca="1">Forudsætninger!AJ246*AG20</f>
        <v>0</v>
      </c>
      <c r="EF20" s="3">
        <f ca="1">Forudsætninger!AK246*AH20</f>
        <v>0</v>
      </c>
      <c r="EG20" s="3">
        <f ca="1">Forudsætninger!AL246*AI20</f>
        <v>0</v>
      </c>
      <c r="EH20" s="3">
        <f ca="1">Forudsætninger!AM246*AJ20</f>
        <v>0</v>
      </c>
      <c r="EI20" s="3">
        <f ca="1">Forudsætninger!AN246*AK20</f>
        <v>0</v>
      </c>
      <c r="EJ20" s="3">
        <f ca="1">Forudsætninger!AO246*AL20</f>
        <v>0</v>
      </c>
      <c r="EK20" s="3">
        <f ca="1">Forudsætninger!AP246*AM20</f>
        <v>0</v>
      </c>
      <c r="EL20" s="3">
        <f ca="1">Forudsætninger!AQ246*AN20</f>
        <v>0</v>
      </c>
      <c r="EM20" s="3">
        <f ca="1">Forudsætninger!AR246*AO20</f>
        <v>0</v>
      </c>
      <c r="EN20" s="3">
        <f ca="1">Forudsætninger!AS246*AP20</f>
        <v>0</v>
      </c>
      <c r="EO20" s="3">
        <f ca="1">Forudsætninger!AT246*AQ20</f>
        <v>0</v>
      </c>
      <c r="EP20" s="3">
        <f ca="1">Forudsætninger!AU246*AR20</f>
        <v>0</v>
      </c>
      <c r="EQ20" s="3">
        <f ca="1">Forudsætninger!AV246*AS20</f>
        <v>0</v>
      </c>
      <c r="ER20" s="3">
        <f ca="1">Forudsætninger!AW246*AT20</f>
        <v>0</v>
      </c>
      <c r="ES20" s="3">
        <f ca="1">Forudsætninger!AX246*AU20</f>
        <v>0</v>
      </c>
      <c r="ET20" s="3">
        <f ca="1">Forudsætninger!AY246*AV20</f>
        <v>0</v>
      </c>
      <c r="EU20" s="3">
        <f ca="1">Forudsætninger!AZ246*AW20</f>
        <v>0</v>
      </c>
      <c r="EV20" s="3">
        <f ca="1">Forudsætninger!BA246*AX20</f>
        <v>0</v>
      </c>
      <c r="EW20" s="3">
        <f ca="1">Forudsætninger!BB246*AY20</f>
        <v>0</v>
      </c>
      <c r="EX20" s="3">
        <f ca="1">IF(Input!$B20="I",$AZ20,0)</f>
        <v>0</v>
      </c>
      <c r="EY20" s="3">
        <f ca="1">IF(Input!$B20="II",$AZ20,0)</f>
        <v>0</v>
      </c>
      <c r="EZ20" s="3">
        <f ca="1">IF(Input!$B20="III",$AZ20,0)</f>
        <v>0</v>
      </c>
      <c r="FA20" s="3">
        <f ca="1">IF(Input!$B20="IV",$AZ20,0)</f>
        <v>0</v>
      </c>
      <c r="FB20" s="3">
        <f ca="1">IF(Input!$B20="I",$CY20,0)</f>
        <v>0</v>
      </c>
      <c r="FC20" s="3">
        <f ca="1">IF(Input!$B20="II",$CY20,0)</f>
        <v>0</v>
      </c>
      <c r="FD20" s="3">
        <f ca="1">IF(Input!$B20="III",$CY20,0)</f>
        <v>0</v>
      </c>
      <c r="FE20" s="3">
        <f ca="1">IF(Input!$B20="IV",$CY20,0)</f>
        <v>0</v>
      </c>
      <c r="FF20" s="3">
        <f ca="1">IF(Input!$C20="Økonomisk",$AZ20,0)</f>
        <v>0</v>
      </c>
      <c r="FG20" s="3">
        <f ca="1">IF(Input!$C20="Miljø",$AZ20,0)</f>
        <v>0</v>
      </c>
    </row>
    <row r="21" spans="1:163">
      <c r="A21" s="2" t="str">
        <f ca="1">IF(Input!A21="","",Input!A21)</f>
        <v>Formaldehyd</v>
      </c>
      <c r="B21" s="3">
        <f ca="1">IF('Differentierede effekter'!D21="",Input!J21+Input!G21+IF(Forudsætninger!$B$4=1,Input!K21,0),'Differentierede effekter'!D21)</f>
        <v>0</v>
      </c>
      <c r="C21" s="3">
        <f ca="1">IF(C$2-$B$2&lt;Forudsætninger!$B$4,IF('Differentierede effekter'!H21="",IF(Forudsætninger!$B$4&gt;C$2-$B$2,Input!$G21,0)+IF(Forudsætninger!$B$4=C$2-$B$2+1,Input!$K21,0),'Differentierede effekter'!H21),0)</f>
        <v>0</v>
      </c>
      <c r="D21" s="3">
        <f ca="1">IF(D$2-$B$2&lt;Forudsætninger!$B$4,IF('Differentierede effekter'!L21="",IF(Forudsætninger!$B$4&gt;D$2-$B$2,Input!$G21,0)+IF(Forudsætninger!$B$4=D$2-$B$2+1,Input!$K21,0),'Differentierede effekter'!L21),0)</f>
        <v>0</v>
      </c>
      <c r="E21" s="3">
        <f ca="1">IF(E$2-$B$2&lt;Forudsætninger!$B$4,IF('Differentierede effekter'!P21="",IF(Forudsætninger!$B$4&gt;E$2-$B$2,Input!$G21,0)+IF(Forudsætninger!$B$4=E$2-$B$2+1,Input!$K21,0),'Differentierede effekter'!P21),0)</f>
        <v>0</v>
      </c>
      <c r="F21" s="3">
        <f ca="1">IF(F$2-$B$2&lt;Forudsætninger!$B$4,IF('Differentierede effekter'!T21="",IF(Forudsætninger!$B$4&gt;F$2-$B$2,Input!$G21,0)+IF(Forudsætninger!$B$4=F$2-$B$2+1,Input!$K21,0),'Differentierede effekter'!T21),0)</f>
        <v>0</v>
      </c>
      <c r="G21" s="3">
        <f ca="1">IF(G$2-$B$2&lt;Forudsætninger!$B$4,IF('Differentierede effekter'!X21="",IF(Forudsætninger!$B$4&gt;G$2-$B$2,Input!$G21,0)+IF(Forudsætninger!$B$4=G$2-$B$2+1,Input!$K21,0),'Differentierede effekter'!X21),0)</f>
        <v>0</v>
      </c>
      <c r="H21" s="3">
        <f ca="1">IF(H$2-$B$2&lt;Forudsætninger!$B$4,IF('Differentierede effekter'!AB21="",IF(Forudsætninger!$B$4&gt;H$2-$B$2,Input!$G21,0)+IF(Forudsætninger!$B$4=H$2-$B$2+1,Input!$K21,0),'Differentierede effekter'!AB21),0)</f>
        <v>0</v>
      </c>
      <c r="I21" s="3">
        <f ca="1">IF(I$2-$B$2&lt;Forudsætninger!$B$4,IF('Differentierede effekter'!AF21="",IF(Forudsætninger!$B$4&gt;I$2-$B$2,Input!$G21,0)+IF(Forudsætninger!$B$4=I$2-$B$2+1,Input!$K21,0),'Differentierede effekter'!AF21),0)</f>
        <v>0</v>
      </c>
      <c r="J21" s="3">
        <f ca="1">IF(J$2-$B$2&lt;Forudsætninger!$B$4,IF('Differentierede effekter'!AJ21="",IF(Forudsætninger!$B$4&gt;J$2-$B$2,Input!$G21,0)+IF(Forudsætninger!$B$4=J$2-$B$2+1,Input!$K21,0),'Differentierede effekter'!AJ21),0)</f>
        <v>0</v>
      </c>
      <c r="K21" s="3">
        <f ca="1">IF(K$2-$B$2&lt;Forudsætninger!$B$4,IF('Differentierede effekter'!AN21="",IF(Forudsætninger!$B$4&gt;K$2-$B$2,Input!$G21,0)+IF(Forudsætninger!$B$4=K$2-$B$2+1,Input!$K21,0),'Differentierede effekter'!AN21),0)</f>
        <v>0</v>
      </c>
      <c r="L21" s="3">
        <f ca="1">IF(L$2-$B$2&lt;Forudsætninger!$B$4,IF('Differentierede effekter'!AR21="",IF(Forudsætninger!$B$4&gt;L$2-$B$2,Input!$G21,0)+IF(Forudsætninger!$B$4=L$2-$B$2+1,Input!$K21,0),'Differentierede effekter'!AR21),0)</f>
        <v>0</v>
      </c>
      <c r="M21" s="3">
        <f ca="1">IF(M$2-$B$2&lt;Forudsætninger!$B$4,IF('Differentierede effekter'!AV21="",IF(Forudsætninger!$B$4&gt;M$2-$B$2,Input!$G21,0)+IF(Forudsætninger!$B$4=M$2-$B$2+1,Input!$K21,0),'Differentierede effekter'!AV21),0)</f>
        <v>0</v>
      </c>
      <c r="N21" s="3">
        <f ca="1">IF(N$2-$B$2&lt;Forudsætninger!$B$4,IF('Differentierede effekter'!AZ21="",IF(Forudsætninger!$B$4&gt;N$2-$B$2,Input!$G21,0)+IF(Forudsætninger!$B$4=N$2-$B$2+1,Input!$K21,0),'Differentierede effekter'!AZ21),0)</f>
        <v>0</v>
      </c>
      <c r="O21" s="3">
        <f ca="1">IF(O$2-$B$2&lt;Forudsætninger!$B$4,IF('Differentierede effekter'!BD21="",IF(Forudsætninger!$B$4&gt;O$2-$B$2,Input!$G21,0)+IF(Forudsætninger!$B$4=O$2-$B$2+1,Input!$K21,0),'Differentierede effekter'!BD21),0)</f>
        <v>0</v>
      </c>
      <c r="P21" s="3">
        <f ca="1">IF(P$2-$B$2&lt;Forudsætninger!$B$4,IF('Differentierede effekter'!BH21="",IF(Forudsætninger!$B$4&gt;P$2-$B$2,Input!$G21,0)+IF(Forudsætninger!$B$4=P$2-$B$2+1,Input!$K21,0),'Differentierede effekter'!BH21),0)</f>
        <v>0</v>
      </c>
      <c r="Q21" s="3">
        <f ca="1">IF(Q$2-$B$2&lt;Forudsætninger!$B$4,IF('Differentierede effekter'!BL21="",IF(Forudsætninger!$B$4&gt;Q$2-$B$2,Input!$G21,0)+IF(Forudsætninger!$B$4=Q$2-$B$2+1,Input!$K21,0),'Differentierede effekter'!BL21),0)</f>
        <v>0</v>
      </c>
      <c r="R21" s="3">
        <f ca="1">IF(R$2-$B$2&lt;Forudsætninger!$B$4,IF('Differentierede effekter'!BP21="",IF(Forudsætninger!$B$4&gt;R$2-$B$2,Input!$G21,0)+IF(Forudsætninger!$B$4=R$2-$B$2+1,Input!$K21,0),'Differentierede effekter'!BP21),0)</f>
        <v>0</v>
      </c>
      <c r="S21" s="3">
        <f ca="1">IF(S$2-$B$2&lt;Forudsætninger!$B$4,IF('Differentierede effekter'!BT21="",IF(Forudsætninger!$B$4&gt;S$2-$B$2,Input!$G21,0)+IF(Forudsætninger!$B$4=S$2-$B$2+1,Input!$K21,0),'Differentierede effekter'!BT21),0)</f>
        <v>0</v>
      </c>
      <c r="T21" s="3">
        <f ca="1">IF(T$2-$B$2&lt;Forudsætninger!$B$4,IF('Differentierede effekter'!BX21="",IF(Forudsætninger!$B$4&gt;T$2-$B$2,Input!$G21,0)+IF(Forudsætninger!$B$4=T$2-$B$2+1,Input!$K21,0),'Differentierede effekter'!BX21),0)</f>
        <v>0</v>
      </c>
      <c r="U21" s="3">
        <f ca="1">IF(U$2-$B$2&lt;Forudsætninger!$B$4,IF('Differentierede effekter'!CB21="",IF(Forudsætninger!$B$4&gt;U$2-$B$2,Input!$G21,0)+IF(Forudsætninger!$B$4=U$2-$B$2+1,Input!$K21,0),'Differentierede effekter'!CB21),0)</f>
        <v>0</v>
      </c>
      <c r="V21" s="3">
        <f ca="1">IF(V$2-$B$2&lt;Forudsætninger!$B$4,IF('Differentierede effekter'!CF21="",IF(Forudsætninger!$B$4&gt;V$2-$B$2,Input!$G21,0)+IF(Forudsætninger!$B$4=V$2-$B$2+1,Input!$K21,0),'Differentierede effekter'!CF21),0)</f>
        <v>0</v>
      </c>
      <c r="W21" s="3">
        <f ca="1">IF(W$2-$B$2&lt;Forudsætninger!$B$4,IF('Differentierede effekter'!CJ21="",IF(Forudsætninger!$B$4&gt;W$2-$B$2,Input!$G21,0)+IF(Forudsætninger!$B$4=W$2-$B$2+1,Input!$K21,0),'Differentierede effekter'!CJ21),0)</f>
        <v>0</v>
      </c>
      <c r="X21" s="3">
        <f ca="1">IF(X$2-$B$2&lt;Forudsætninger!$B$4,IF('Differentierede effekter'!CN21="",IF(Forudsætninger!$B$4&gt;X$2-$B$2,Input!$G21,0)+IF(Forudsætninger!$B$4=X$2-$B$2+1,Input!$K21,0),'Differentierede effekter'!CN21),0)</f>
        <v>0</v>
      </c>
      <c r="Y21" s="3">
        <f ca="1">IF(Y$2-$B$2&lt;Forudsætninger!$B$4,IF('Differentierede effekter'!CR21="",IF(Forudsætninger!$B$4&gt;Y$2-$B$2,Input!$G21,0)+IF(Forudsætninger!$B$4=Y$2-$B$2+1,Input!$K21,0),'Differentierede effekter'!CR21),0)</f>
        <v>0</v>
      </c>
      <c r="Z21" s="3">
        <f ca="1">IF(Z$2-$B$2&lt;Forudsætninger!$B$4,IF('Differentierede effekter'!CV21="",IF(Forudsætninger!$B$4&gt;Z$2-$B$2,Input!$G21,0)+IF(Forudsætninger!$B$4=Z$2-$B$2+1,Input!$K21,0),'Differentierede effekter'!CV21),0)</f>
        <v>0</v>
      </c>
      <c r="AA21" s="3">
        <f ca="1">IF(AA$2-$B$2&lt;Forudsætninger!$B$4,IF('Differentierede effekter'!CZ21="",IF(Forudsætninger!$B$4&gt;AA$2-$B$2,Input!$G21,0)+IF(Forudsætninger!$B$4=AA$2-$B$2+1,Input!$K21,0),'Differentierede effekter'!CZ21),0)</f>
        <v>0</v>
      </c>
      <c r="AB21" s="3">
        <f ca="1">IF(AB$2-$B$2&lt;Forudsætninger!$B$4,IF('Differentierede effekter'!DD21="",IF(Forudsætninger!$B$4&gt;AB$2-$B$2,Input!$G21,0)+IF(Forudsætninger!$B$4=AB$2-$B$2+1,Input!$K21,0),'Differentierede effekter'!DD21),0)</f>
        <v>0</v>
      </c>
      <c r="AC21" s="3">
        <f ca="1">IF(AC$2-$B$2&lt;Forudsætninger!$B$4,IF('Differentierede effekter'!DH21="",IF(Forudsætninger!$B$4&gt;AC$2-$B$2,Input!$G21,0)+IF(Forudsætninger!$B$4=AC$2-$B$2+1,Input!$K21,0),'Differentierede effekter'!DH21),0)</f>
        <v>0</v>
      </c>
      <c r="AD21" s="3">
        <f ca="1">IF(AD$2-$B$2&lt;Forudsætninger!$B$4,IF('Differentierede effekter'!DL21="",IF(Forudsætninger!$B$4&gt;AD$2-$B$2,Input!$G21,0)+IF(Forudsætninger!$B$4=AD$2-$B$2+1,Input!$K21,0),'Differentierede effekter'!DL21),0)</f>
        <v>0</v>
      </c>
      <c r="AE21" s="3">
        <f ca="1">IF(AE$2-$B$2&lt;Forudsætninger!$B$4,IF('Differentierede effekter'!DP21="",IF(Forudsætninger!$B$4&gt;AE$2-$B$2,Input!$G21,0)+IF(Forudsætninger!$B$4=AE$2-$B$2+1,Input!$K21,0),'Differentierede effekter'!DP21),0)</f>
        <v>0</v>
      </c>
      <c r="AF21" s="3">
        <f ca="1">IF(AF$2-$B$2&lt;Forudsætninger!$B$4,IF('Differentierede effekter'!DQ21="",IF(Forudsætninger!$B$4&gt;AF$2-$B$2,Input!$G21,0)+IF(Forudsætninger!$B$4=AF$2-$B$2+1,Input!$K21,0),'Differentierede effekter'!DQ21),0)</f>
        <v>0</v>
      </c>
      <c r="AG21" s="3">
        <f ca="1">IF(AG$2-$B$2&lt;Forudsætninger!$B$4,IF('Differentierede effekter'!DU21="",IF(Forudsætninger!$B$4&gt;AG$2-$B$2,Input!$G21,0)+IF(Forudsætninger!$B$4=AG$2-$B$2+1,Input!$K21,0),'Differentierede effekter'!DU21),0)</f>
        <v>0</v>
      </c>
      <c r="AH21" s="3">
        <f ca="1">IF(AH$2-$B$2&lt;Forudsætninger!$B$4,IF('Differentierede effekter'!DY21="",IF(Forudsætninger!$B$4&gt;AH$2-$B$2,Input!$G21,0)+IF(Forudsætninger!$B$4=AH$2-$B$2+1,Input!$K21,0),'Differentierede effekter'!DY21),0)</f>
        <v>0</v>
      </c>
      <c r="AI21" s="3">
        <f ca="1">IF(AI$2-$B$2&lt;Forudsætninger!$B$4,IF('Differentierede effekter'!EC21="",IF(Forudsætninger!$B$4&gt;AI$2-$B$2,Input!$G21,0)+IF(Forudsætninger!$B$4=AI$2-$B$2+1,Input!$K21,0),'Differentierede effekter'!EC21),0)</f>
        <v>0</v>
      </c>
      <c r="AJ21" s="3">
        <f ca="1">IF(AJ$2-$B$2&lt;Forudsætninger!$B$4,IF('Differentierede effekter'!EG21="",IF(Forudsætninger!$B$4&gt;AJ$2-$B$2,Input!$G21,0)+IF(Forudsætninger!$B$4=AJ$2-$B$2+1,Input!$K21,0),'Differentierede effekter'!EG21),0)</f>
        <v>0</v>
      </c>
      <c r="AK21" s="3">
        <f ca="1">IF(AK$2-$B$2&lt;Forudsætninger!$B$4,IF('Differentierede effekter'!EK21="",IF(Forudsætninger!$B$4&gt;AK$2-$B$2,Input!$G21,0)+IF(Forudsætninger!$B$4=AK$2-$B$2+1,Input!$K21,0),'Differentierede effekter'!EK21),0)</f>
        <v>0</v>
      </c>
      <c r="AL21" s="3">
        <f ca="1">IF(AL$2-$B$2&lt;Forudsætninger!$B$4,IF('Differentierede effekter'!EO21="",IF(Forudsætninger!$B$4&gt;AL$2-$B$2,Input!$G21,0)+IF(Forudsætninger!$B$4=AL$2-$B$2+1,Input!$K21,0),'Differentierede effekter'!EO21),0)</f>
        <v>0</v>
      </c>
      <c r="AM21" s="3">
        <f ca="1">IF(AM$2-$B$2&lt;Forudsætninger!$B$4,IF('Differentierede effekter'!EP21="",IF(Forudsætninger!$B$4&gt;AM$2-$B$2,Input!$G21,0)+IF(Forudsætninger!$B$4=AM$2-$B$2+1,Input!$K21,0),'Differentierede effekter'!EP21),0)</f>
        <v>0</v>
      </c>
      <c r="AN21" s="3">
        <f ca="1">IF(AN$2-$B$2&lt;Forudsætninger!$B$4,IF('Differentierede effekter'!ET21="",IF(Forudsætninger!$B$4&gt;AN$2-$B$2,Input!$G21,0)+IF(Forudsætninger!$B$4=AN$2-$B$2+1,Input!$K21,0),'Differentierede effekter'!ET21),0)</f>
        <v>0</v>
      </c>
      <c r="AO21" s="3">
        <f ca="1">IF(AO$2-$B$2&lt;Forudsætninger!$B$4,IF('Differentierede effekter'!EX21="",IF(Forudsætninger!$B$4&gt;AO$2-$B$2,Input!$G21,0)+IF(Forudsætninger!$B$4=AO$2-$B$2+1,Input!$K21,0),'Differentierede effekter'!EX21),0)</f>
        <v>0</v>
      </c>
      <c r="AP21" s="3">
        <f ca="1">IF(AP$2-$B$2&lt;Forudsætninger!$B$4,IF('Differentierede effekter'!FB21="",IF(Forudsætninger!$B$4&gt;AP$2-$B$2,Input!$G21,0)+IF(Forudsætninger!$B$4=AP$2-$B$2+1,Input!$K21,0),'Differentierede effekter'!FB21),0)</f>
        <v>0</v>
      </c>
      <c r="AQ21" s="3">
        <f ca="1">IF(AQ$2-$B$2&lt;Forudsætninger!$B$4,IF('Differentierede effekter'!FF21="",IF(Forudsætninger!$B$4&gt;AQ$2-$B$2,Input!$G21,0)+IF(Forudsætninger!$B$4=AQ$2-$B$2+1,Input!$K21,0),'Differentierede effekter'!FF21),0)</f>
        <v>0</v>
      </c>
      <c r="AR21" s="3">
        <f ca="1">IF(AR$2-$B$2&lt;Forudsætninger!$B$4,IF('Differentierede effekter'!FJ21="",IF(Forudsætninger!$B$4&gt;AR$2-$B$2,Input!$G21,0)+IF(Forudsætninger!$B$4=AR$2-$B$2+1,Input!$K21,0),'Differentierede effekter'!FJ21),0)</f>
        <v>0</v>
      </c>
      <c r="AS21" s="3">
        <f ca="1">IF(AS$2-$B$2&lt;Forudsætninger!$B$4,IF('Differentierede effekter'!FN21="",IF(Forudsætninger!$B$4&gt;AS$2-$B$2,Input!$G21,0)+IF(Forudsætninger!$B$4=AS$2-$B$2+1,Input!$K21,0),'Differentierede effekter'!FN21),0)</f>
        <v>0</v>
      </c>
      <c r="AT21" s="3">
        <f ca="1">IF(AT$2-$B$2&lt;Forudsætninger!$B$4,IF('Differentierede effekter'!FR21="",IF(Forudsætninger!$B$4&gt;AT$2-$B$2,Input!$G21,0)+IF(Forudsætninger!$B$4=AT$2-$B$2+1,Input!$K21,0),'Differentierede effekter'!FR21),0)</f>
        <v>0</v>
      </c>
      <c r="AU21" s="3">
        <f ca="1">IF(AU$2-$B$2&lt;Forudsætninger!$B$4,IF('Differentierede effekter'!FV21="",IF(Forudsætninger!$B$4&gt;AU$2-$B$2,Input!$G21,0)+IF(Forudsætninger!$B$4=AU$2-$B$2+1,Input!$K21,0),'Differentierede effekter'!FV21),0)</f>
        <v>0</v>
      </c>
      <c r="AV21" s="3">
        <f ca="1">IF(AV$2-$B$2&lt;Forudsætninger!$B$4,IF('Differentierede effekter'!FZ21="",IF(Forudsætninger!$B$4&gt;AV$2-$B$2,Input!$G21,0)+IF(Forudsætninger!$B$4=AV$2-$B$2+1,Input!$K21,0),'Differentierede effekter'!FZ21),0)</f>
        <v>0</v>
      </c>
      <c r="AW21" s="3">
        <f ca="1">IF(AW$2-$B$2&lt;Forudsætninger!$B$4,IF('Differentierede effekter'!GD21="",IF(Forudsætninger!$B$4&gt;AW$2-$B$2,Input!$G21,0)+IF(Forudsætninger!$B$4=AW$2-$B$2+1,Input!$K21,0),'Differentierede effekter'!GD21),0)</f>
        <v>0</v>
      </c>
      <c r="AX21" s="3">
        <f ca="1">IF(AX$2-$B$2&lt;Forudsætninger!$B$4,IF('Differentierede effekter'!GH21="",IF(Forudsætninger!$B$4&gt;AX$2-$B$2,Input!$G21,0)+IF(Forudsætninger!$B$4=AX$2-$B$2+1,Input!$K21,0),'Differentierede effekter'!GH21),0)</f>
        <v>0</v>
      </c>
      <c r="AY21" s="3">
        <f ca="1">IF(AY$2-$B$2&lt;Forudsætninger!$B$4,IF('Differentierede effekter'!GL21="",IF(Forudsætninger!$B$4&gt;AY$2-$B$2,Input!$G21,0)+IF(Forudsætninger!$B$4=AY$2-$B$2+1,Input!$K21,0),'Differentierede effekter'!GL21),0)</f>
        <v>0</v>
      </c>
      <c r="AZ21" s="4">
        <f ca="1">NPV(Forudsætninger!$B$2,BA21:CX21)*(1+Forudsætninger!$B$2)</f>
        <v>0</v>
      </c>
      <c r="BA21" s="3">
        <f ca="1">Forudsætninger!B101*B21</f>
        <v>0</v>
      </c>
      <c r="BB21" s="3">
        <f ca="1">Forudsætninger!C101*C21</f>
        <v>0</v>
      </c>
      <c r="BC21" s="3">
        <f ca="1">Forudsætninger!D101*D21</f>
        <v>0</v>
      </c>
      <c r="BD21" s="3">
        <f ca="1">Forudsætninger!E101*E21</f>
        <v>0</v>
      </c>
      <c r="BE21" s="3">
        <f ca="1">Forudsætninger!F101*F21</f>
        <v>0</v>
      </c>
      <c r="BF21" s="3">
        <f ca="1">Forudsætninger!G101*G21</f>
        <v>0</v>
      </c>
      <c r="BG21" s="3">
        <f ca="1">Forudsætninger!H101*H21</f>
        <v>0</v>
      </c>
      <c r="BH21" s="3">
        <f ca="1">Forudsætninger!I101*I21</f>
        <v>0</v>
      </c>
      <c r="BI21" s="3">
        <f ca="1">Forudsætninger!J101*J21</f>
        <v>0</v>
      </c>
      <c r="BJ21" s="3">
        <f ca="1">Forudsætninger!K101*K21</f>
        <v>0</v>
      </c>
      <c r="BK21" s="3">
        <f ca="1">Forudsætninger!L101*L21</f>
        <v>0</v>
      </c>
      <c r="BL21" s="3">
        <f ca="1">Forudsætninger!M101*M21</f>
        <v>0</v>
      </c>
      <c r="BM21" s="3">
        <f ca="1">Forudsætninger!N101*N21</f>
        <v>0</v>
      </c>
      <c r="BN21" s="3">
        <f ca="1">Forudsætninger!O101*O21</f>
        <v>0</v>
      </c>
      <c r="BO21" s="3">
        <f ca="1">Forudsætninger!P101*P21</f>
        <v>0</v>
      </c>
      <c r="BP21" s="3">
        <f ca="1">Forudsætninger!Q101*Q21</f>
        <v>0</v>
      </c>
      <c r="BQ21" s="3">
        <f ca="1">Forudsætninger!R101*R21</f>
        <v>0</v>
      </c>
      <c r="BR21" s="3">
        <f ca="1">Forudsætninger!S101*S21</f>
        <v>0</v>
      </c>
      <c r="BS21" s="3">
        <f ca="1">Forudsætninger!T101*T21</f>
        <v>0</v>
      </c>
      <c r="BT21" s="3">
        <f ca="1">Forudsætninger!U101*U21</f>
        <v>0</v>
      </c>
      <c r="BU21" s="3">
        <f ca="1">Forudsætninger!V101*V21</f>
        <v>0</v>
      </c>
      <c r="BV21" s="3">
        <f ca="1">Forudsætninger!W101*W21</f>
        <v>0</v>
      </c>
      <c r="BW21" s="3">
        <f ca="1">Forudsætninger!X101*X21</f>
        <v>0</v>
      </c>
      <c r="BX21" s="3">
        <f ca="1">Forudsætninger!Y101*Y21</f>
        <v>0</v>
      </c>
      <c r="BY21" s="3">
        <f ca="1">Forudsætninger!Z101*Z21</f>
        <v>0</v>
      </c>
      <c r="BZ21" s="3">
        <f ca="1">Forudsætninger!AA101*AA21</f>
        <v>0</v>
      </c>
      <c r="CA21" s="3">
        <f ca="1">Forudsætninger!AB101*AB21</f>
        <v>0</v>
      </c>
      <c r="CB21" s="3">
        <f ca="1">Forudsætninger!AC101*AC21</f>
        <v>0</v>
      </c>
      <c r="CC21" s="3">
        <f ca="1">Forudsætninger!AD101*AD21</f>
        <v>0</v>
      </c>
      <c r="CD21" s="3">
        <f ca="1">Forudsætninger!AE101*AE21</f>
        <v>0</v>
      </c>
      <c r="CE21" s="3">
        <f ca="1">Forudsætninger!AF101*AF21</f>
        <v>0</v>
      </c>
      <c r="CF21" s="3">
        <f ca="1">Forudsætninger!AG101*AG21</f>
        <v>0</v>
      </c>
      <c r="CG21" s="3">
        <f ca="1">Forudsætninger!AH101*AH21</f>
        <v>0</v>
      </c>
      <c r="CH21" s="3">
        <f ca="1">Forudsætninger!AI101*AI21</f>
        <v>0</v>
      </c>
      <c r="CI21" s="3">
        <f ca="1">Forudsætninger!AJ101*AJ21</f>
        <v>0</v>
      </c>
      <c r="CJ21" s="3">
        <f ca="1">Forudsætninger!AK101*AK21</f>
        <v>0</v>
      </c>
      <c r="CK21" s="3">
        <f ca="1">Forudsætninger!AL101*AL21</f>
        <v>0</v>
      </c>
      <c r="CL21" s="3">
        <f ca="1">Forudsætninger!AM101*AM21</f>
        <v>0</v>
      </c>
      <c r="CM21" s="3">
        <f ca="1">Forudsætninger!AN101*AN21</f>
        <v>0</v>
      </c>
      <c r="CN21" s="3">
        <f ca="1">Forudsætninger!AO101*AO21</f>
        <v>0</v>
      </c>
      <c r="CO21" s="3">
        <f ca="1">Forudsætninger!AP101*AP21</f>
        <v>0</v>
      </c>
      <c r="CP21" s="3">
        <f ca="1">Forudsætninger!AQ101*AQ21</f>
        <v>0</v>
      </c>
      <c r="CQ21" s="3">
        <f ca="1">Forudsætninger!AR101*AR21</f>
        <v>0</v>
      </c>
      <c r="CR21" s="3">
        <f ca="1">Forudsætninger!AS101*AS21</f>
        <v>0</v>
      </c>
      <c r="CS21" s="3">
        <f ca="1">Forudsætninger!AT101*AT21</f>
        <v>0</v>
      </c>
      <c r="CT21" s="3">
        <f ca="1">Forudsætninger!AU101*AU21</f>
        <v>0</v>
      </c>
      <c r="CU21" s="3">
        <f ca="1">Forudsætninger!AV101*AV21</f>
        <v>0</v>
      </c>
      <c r="CV21" s="3">
        <f ca="1">Forudsætninger!AW101*AW21</f>
        <v>0</v>
      </c>
      <c r="CW21" s="3">
        <f ca="1">Forudsætninger!AX101*AX21</f>
        <v>0</v>
      </c>
      <c r="CX21" s="3">
        <f ca="1">Forudsætninger!AY101*AY21</f>
        <v>0</v>
      </c>
      <c r="CY21" s="4">
        <f ca="1">NPV(Forudsætninger!$B$3,CZ21:EW21)*(1+Forudsætninger!$B$3)</f>
        <v>0</v>
      </c>
      <c r="CZ21" s="3">
        <f ca="1">Forudsætninger!E247*B21</f>
        <v>0</v>
      </c>
      <c r="DA21" s="3">
        <f ca="1">Forudsætninger!F247*C21</f>
        <v>0</v>
      </c>
      <c r="DB21" s="3">
        <f ca="1">Forudsætninger!G247*D21</f>
        <v>0</v>
      </c>
      <c r="DC21" s="3">
        <f ca="1">Forudsætninger!H247*E21</f>
        <v>0</v>
      </c>
      <c r="DD21" s="3">
        <f ca="1">Forudsætninger!I247*F21</f>
        <v>0</v>
      </c>
      <c r="DE21" s="3">
        <f ca="1">Forudsætninger!J247*G21</f>
        <v>0</v>
      </c>
      <c r="DF21" s="3">
        <f ca="1">Forudsætninger!K247*H21</f>
        <v>0</v>
      </c>
      <c r="DG21" s="3">
        <f ca="1">Forudsætninger!L247*I21</f>
        <v>0</v>
      </c>
      <c r="DH21" s="3">
        <f ca="1">Forudsætninger!M247*J21</f>
        <v>0</v>
      </c>
      <c r="DI21" s="3">
        <f ca="1">Forudsætninger!N247*K21</f>
        <v>0</v>
      </c>
      <c r="DJ21" s="3">
        <f ca="1">Forudsætninger!O247*L21</f>
        <v>0</v>
      </c>
      <c r="DK21" s="3">
        <f ca="1">Forudsætninger!P247*M21</f>
        <v>0</v>
      </c>
      <c r="DL21" s="3">
        <f ca="1">Forudsætninger!Q247*N21</f>
        <v>0</v>
      </c>
      <c r="DM21" s="3">
        <f ca="1">Forudsætninger!R247*O21</f>
        <v>0</v>
      </c>
      <c r="DN21" s="3">
        <f ca="1">Forudsætninger!S247*P21</f>
        <v>0</v>
      </c>
      <c r="DO21" s="3">
        <f ca="1">Forudsætninger!T247*Q21</f>
        <v>0</v>
      </c>
      <c r="DP21" s="3">
        <f ca="1">Forudsætninger!U247*R21</f>
        <v>0</v>
      </c>
      <c r="DQ21" s="3">
        <f ca="1">Forudsætninger!V247*S21</f>
        <v>0</v>
      </c>
      <c r="DR21" s="3">
        <f ca="1">Forudsætninger!W247*T21</f>
        <v>0</v>
      </c>
      <c r="DS21" s="3">
        <f ca="1">Forudsætninger!X247*U21</f>
        <v>0</v>
      </c>
      <c r="DT21" s="3">
        <f ca="1">Forudsætninger!Y247*V21</f>
        <v>0</v>
      </c>
      <c r="DU21" s="3">
        <f ca="1">Forudsætninger!Z247*W21</f>
        <v>0</v>
      </c>
      <c r="DV21" s="3">
        <f ca="1">Forudsætninger!AA247*X21</f>
        <v>0</v>
      </c>
      <c r="DW21" s="3">
        <f ca="1">Forudsætninger!AB247*Y21</f>
        <v>0</v>
      </c>
      <c r="DX21" s="3">
        <f ca="1">Forudsætninger!AC247*Z21</f>
        <v>0</v>
      </c>
      <c r="DY21" s="3">
        <f ca="1">Forudsætninger!AD247*AA21</f>
        <v>0</v>
      </c>
      <c r="DZ21" s="3">
        <f ca="1">Forudsætninger!AE247*AB21</f>
        <v>0</v>
      </c>
      <c r="EA21" s="3">
        <f ca="1">Forudsætninger!AF247*AC21</f>
        <v>0</v>
      </c>
      <c r="EB21" s="3">
        <f ca="1">Forudsætninger!AG247*AD21</f>
        <v>0</v>
      </c>
      <c r="EC21" s="3">
        <f ca="1">Forudsætninger!AH247*AE21</f>
        <v>0</v>
      </c>
      <c r="ED21" s="3">
        <f ca="1">Forudsætninger!AI247*AF21</f>
        <v>0</v>
      </c>
      <c r="EE21" s="3">
        <f ca="1">Forudsætninger!AJ247*AG21</f>
        <v>0</v>
      </c>
      <c r="EF21" s="3">
        <f ca="1">Forudsætninger!AK247*AH21</f>
        <v>0</v>
      </c>
      <c r="EG21" s="3">
        <f ca="1">Forudsætninger!AL247*AI21</f>
        <v>0</v>
      </c>
      <c r="EH21" s="3">
        <f ca="1">Forudsætninger!AM247*AJ21</f>
        <v>0</v>
      </c>
      <c r="EI21" s="3">
        <f ca="1">Forudsætninger!AN247*AK21</f>
        <v>0</v>
      </c>
      <c r="EJ21" s="3">
        <f ca="1">Forudsætninger!AO247*AL21</f>
        <v>0</v>
      </c>
      <c r="EK21" s="3">
        <f ca="1">Forudsætninger!AP247*AM21</f>
        <v>0</v>
      </c>
      <c r="EL21" s="3">
        <f ca="1">Forudsætninger!AQ247*AN21</f>
        <v>0</v>
      </c>
      <c r="EM21" s="3">
        <f ca="1">Forudsætninger!AR247*AO21</f>
        <v>0</v>
      </c>
      <c r="EN21" s="3">
        <f ca="1">Forudsætninger!AS247*AP21</f>
        <v>0</v>
      </c>
      <c r="EO21" s="3">
        <f ca="1">Forudsætninger!AT247*AQ21</f>
        <v>0</v>
      </c>
      <c r="EP21" s="3">
        <f ca="1">Forudsætninger!AU247*AR21</f>
        <v>0</v>
      </c>
      <c r="EQ21" s="3">
        <f ca="1">Forudsætninger!AV247*AS21</f>
        <v>0</v>
      </c>
      <c r="ER21" s="3">
        <f ca="1">Forudsætninger!AW247*AT21</f>
        <v>0</v>
      </c>
      <c r="ES21" s="3">
        <f ca="1">Forudsætninger!AX247*AU21</f>
        <v>0</v>
      </c>
      <c r="ET21" s="3">
        <f ca="1">Forudsætninger!AY247*AV21</f>
        <v>0</v>
      </c>
      <c r="EU21" s="3">
        <f ca="1">Forudsætninger!AZ247*AW21</f>
        <v>0</v>
      </c>
      <c r="EV21" s="3">
        <f ca="1">Forudsætninger!BA247*AX21</f>
        <v>0</v>
      </c>
      <c r="EW21" s="3">
        <f ca="1">Forudsætninger!BB247*AY21</f>
        <v>0</v>
      </c>
      <c r="EX21" s="3">
        <f ca="1">IF(Input!$B21="I",$AZ21,0)</f>
        <v>0</v>
      </c>
      <c r="EY21" s="3">
        <f ca="1">IF(Input!$B21="II",$AZ21,0)</f>
        <v>0</v>
      </c>
      <c r="EZ21" s="3">
        <f ca="1">IF(Input!$B21="III",$AZ21,0)</f>
        <v>0</v>
      </c>
      <c r="FA21" s="3">
        <f ca="1">IF(Input!$B21="IV",$AZ21,0)</f>
        <v>0</v>
      </c>
      <c r="FB21" s="3">
        <f ca="1">IF(Input!$B21="I",$CY21,0)</f>
        <v>0</v>
      </c>
      <c r="FC21" s="3">
        <f ca="1">IF(Input!$B21="II",$CY21,0)</f>
        <v>0</v>
      </c>
      <c r="FD21" s="3">
        <f ca="1">IF(Input!$B21="III",$CY21,0)</f>
        <v>0</v>
      </c>
      <c r="FE21" s="3">
        <f ca="1">IF(Input!$B21="IV",$CY21,0)</f>
        <v>0</v>
      </c>
      <c r="FF21" s="3">
        <f ca="1">IF(Input!$C21="Økonomisk",$AZ21,0)</f>
        <v>0</v>
      </c>
      <c r="FG21" s="3">
        <f ca="1">IF(Input!$C21="Miljø",$AZ21,0)</f>
        <v>0</v>
      </c>
    </row>
    <row r="22" spans="1:163">
      <c r="A22" s="2" t="str">
        <f ca="1">IF(Input!A22="","",Input!A22)</f>
        <v>Nikkel (Ni)</v>
      </c>
      <c r="B22" s="3">
        <f ca="1">IF('Differentierede effekter'!D22="",Input!J22+Input!G22+IF(Forudsætninger!$B$4=1,Input!K22,0),'Differentierede effekter'!D22)</f>
        <v>0</v>
      </c>
      <c r="C22" s="3">
        <f ca="1">IF(C$2-$B$2&lt;Forudsætninger!$B$4,IF('Differentierede effekter'!H22="",IF(Forudsætninger!$B$4&gt;C$2-$B$2,Input!$G22,0)+IF(Forudsætninger!$B$4=C$2-$B$2+1,Input!$K22,0),'Differentierede effekter'!H22),0)</f>
        <v>0</v>
      </c>
      <c r="D22" s="3">
        <f ca="1">IF(D$2-$B$2&lt;Forudsætninger!$B$4,IF('Differentierede effekter'!L22="",IF(Forudsætninger!$B$4&gt;D$2-$B$2,Input!$G22,0)+IF(Forudsætninger!$B$4=D$2-$B$2+1,Input!$K22,0),'Differentierede effekter'!L22),0)</f>
        <v>0</v>
      </c>
      <c r="E22" s="3">
        <f ca="1">IF(E$2-$B$2&lt;Forudsætninger!$B$4,IF('Differentierede effekter'!P22="",IF(Forudsætninger!$B$4&gt;E$2-$B$2,Input!$G22,0)+IF(Forudsætninger!$B$4=E$2-$B$2+1,Input!$K22,0),'Differentierede effekter'!P22),0)</f>
        <v>0</v>
      </c>
      <c r="F22" s="3">
        <f ca="1">IF(F$2-$B$2&lt;Forudsætninger!$B$4,IF('Differentierede effekter'!T22="",IF(Forudsætninger!$B$4&gt;F$2-$B$2,Input!$G22,0)+IF(Forudsætninger!$B$4=F$2-$B$2+1,Input!$K22,0),'Differentierede effekter'!T22),0)</f>
        <v>0</v>
      </c>
      <c r="G22" s="3">
        <f ca="1">IF(G$2-$B$2&lt;Forudsætninger!$B$4,IF('Differentierede effekter'!X22="",IF(Forudsætninger!$B$4&gt;G$2-$B$2,Input!$G22,0)+IF(Forudsætninger!$B$4=G$2-$B$2+1,Input!$K22,0),'Differentierede effekter'!X22),0)</f>
        <v>0</v>
      </c>
      <c r="H22" s="3">
        <f ca="1">IF(H$2-$B$2&lt;Forudsætninger!$B$4,IF('Differentierede effekter'!AB22="",IF(Forudsætninger!$B$4&gt;H$2-$B$2,Input!$G22,0)+IF(Forudsætninger!$B$4=H$2-$B$2+1,Input!$K22,0),'Differentierede effekter'!AB22),0)</f>
        <v>0</v>
      </c>
      <c r="I22" s="3">
        <f ca="1">IF(I$2-$B$2&lt;Forudsætninger!$B$4,IF('Differentierede effekter'!AF22="",IF(Forudsætninger!$B$4&gt;I$2-$B$2,Input!$G22,0)+IF(Forudsætninger!$B$4=I$2-$B$2+1,Input!$K22,0),'Differentierede effekter'!AF22),0)</f>
        <v>0</v>
      </c>
      <c r="J22" s="3">
        <f ca="1">IF(J$2-$B$2&lt;Forudsætninger!$B$4,IF('Differentierede effekter'!AJ22="",IF(Forudsætninger!$B$4&gt;J$2-$B$2,Input!$G22,0)+IF(Forudsætninger!$B$4=J$2-$B$2+1,Input!$K22,0),'Differentierede effekter'!AJ22),0)</f>
        <v>0</v>
      </c>
      <c r="K22" s="3">
        <f ca="1">IF(K$2-$B$2&lt;Forudsætninger!$B$4,IF('Differentierede effekter'!AN22="",IF(Forudsætninger!$B$4&gt;K$2-$B$2,Input!$G22,0)+IF(Forudsætninger!$B$4=K$2-$B$2+1,Input!$K22,0),'Differentierede effekter'!AN22),0)</f>
        <v>0</v>
      </c>
      <c r="L22" s="3">
        <f ca="1">IF(L$2-$B$2&lt;Forudsætninger!$B$4,IF('Differentierede effekter'!AR22="",IF(Forudsætninger!$B$4&gt;L$2-$B$2,Input!$G22,0)+IF(Forudsætninger!$B$4=L$2-$B$2+1,Input!$K22,0),'Differentierede effekter'!AR22),0)</f>
        <v>0</v>
      </c>
      <c r="M22" s="3">
        <f ca="1">IF(M$2-$B$2&lt;Forudsætninger!$B$4,IF('Differentierede effekter'!AV22="",IF(Forudsætninger!$B$4&gt;M$2-$B$2,Input!$G22,0)+IF(Forudsætninger!$B$4=M$2-$B$2+1,Input!$K22,0),'Differentierede effekter'!AV22),0)</f>
        <v>0</v>
      </c>
      <c r="N22" s="3">
        <f ca="1">IF(N$2-$B$2&lt;Forudsætninger!$B$4,IF('Differentierede effekter'!AZ22="",IF(Forudsætninger!$B$4&gt;N$2-$B$2,Input!$G22,0)+IF(Forudsætninger!$B$4=N$2-$B$2+1,Input!$K22,0),'Differentierede effekter'!AZ22),0)</f>
        <v>0</v>
      </c>
      <c r="O22" s="3">
        <f ca="1">IF(O$2-$B$2&lt;Forudsætninger!$B$4,IF('Differentierede effekter'!BD22="",IF(Forudsætninger!$B$4&gt;O$2-$B$2,Input!$G22,0)+IF(Forudsætninger!$B$4=O$2-$B$2+1,Input!$K22,0),'Differentierede effekter'!BD22),0)</f>
        <v>0</v>
      </c>
      <c r="P22" s="3">
        <f ca="1">IF(P$2-$B$2&lt;Forudsætninger!$B$4,IF('Differentierede effekter'!BH22="",IF(Forudsætninger!$B$4&gt;P$2-$B$2,Input!$G22,0)+IF(Forudsætninger!$B$4=P$2-$B$2+1,Input!$K22,0),'Differentierede effekter'!BH22),0)</f>
        <v>0</v>
      </c>
      <c r="Q22" s="3">
        <f ca="1">IF(Q$2-$B$2&lt;Forudsætninger!$B$4,IF('Differentierede effekter'!BL22="",IF(Forudsætninger!$B$4&gt;Q$2-$B$2,Input!$G22,0)+IF(Forudsætninger!$B$4=Q$2-$B$2+1,Input!$K22,0),'Differentierede effekter'!BL22),0)</f>
        <v>0</v>
      </c>
      <c r="R22" s="3">
        <f ca="1">IF(R$2-$B$2&lt;Forudsætninger!$B$4,IF('Differentierede effekter'!BP22="",IF(Forudsætninger!$B$4&gt;R$2-$B$2,Input!$G22,0)+IF(Forudsætninger!$B$4=R$2-$B$2+1,Input!$K22,0),'Differentierede effekter'!BP22),0)</f>
        <v>0</v>
      </c>
      <c r="S22" s="3">
        <f ca="1">IF(S$2-$B$2&lt;Forudsætninger!$B$4,IF('Differentierede effekter'!BT22="",IF(Forudsætninger!$B$4&gt;S$2-$B$2,Input!$G22,0)+IF(Forudsætninger!$B$4=S$2-$B$2+1,Input!$K22,0),'Differentierede effekter'!BT22),0)</f>
        <v>0</v>
      </c>
      <c r="T22" s="3">
        <f ca="1">IF(T$2-$B$2&lt;Forudsætninger!$B$4,IF('Differentierede effekter'!BX22="",IF(Forudsætninger!$B$4&gt;T$2-$B$2,Input!$G22,0)+IF(Forudsætninger!$B$4=T$2-$B$2+1,Input!$K22,0),'Differentierede effekter'!BX22),0)</f>
        <v>0</v>
      </c>
      <c r="U22" s="3">
        <f ca="1">IF(U$2-$B$2&lt;Forudsætninger!$B$4,IF('Differentierede effekter'!CB22="",IF(Forudsætninger!$B$4&gt;U$2-$B$2,Input!$G22,0)+IF(Forudsætninger!$B$4=U$2-$B$2+1,Input!$K22,0),'Differentierede effekter'!CB22),0)</f>
        <v>0</v>
      </c>
      <c r="V22" s="3">
        <f ca="1">IF(V$2-$B$2&lt;Forudsætninger!$B$4,IF('Differentierede effekter'!CF22="",IF(Forudsætninger!$B$4&gt;V$2-$B$2,Input!$G22,0)+IF(Forudsætninger!$B$4=V$2-$B$2+1,Input!$K22,0),'Differentierede effekter'!CF22),0)</f>
        <v>0</v>
      </c>
      <c r="W22" s="3">
        <f ca="1">IF(W$2-$B$2&lt;Forudsætninger!$B$4,IF('Differentierede effekter'!CJ22="",IF(Forudsætninger!$B$4&gt;W$2-$B$2,Input!$G22,0)+IF(Forudsætninger!$B$4=W$2-$B$2+1,Input!$K22,0),'Differentierede effekter'!CJ22),0)</f>
        <v>0</v>
      </c>
      <c r="X22" s="3">
        <f ca="1">IF(X$2-$B$2&lt;Forudsætninger!$B$4,IF('Differentierede effekter'!CN22="",IF(Forudsætninger!$B$4&gt;X$2-$B$2,Input!$G22,0)+IF(Forudsætninger!$B$4=X$2-$B$2+1,Input!$K22,0),'Differentierede effekter'!CN22),0)</f>
        <v>0</v>
      </c>
      <c r="Y22" s="3">
        <f ca="1">IF(Y$2-$B$2&lt;Forudsætninger!$B$4,IF('Differentierede effekter'!CR22="",IF(Forudsætninger!$B$4&gt;Y$2-$B$2,Input!$G22,0)+IF(Forudsætninger!$B$4=Y$2-$B$2+1,Input!$K22,0),'Differentierede effekter'!CR22),0)</f>
        <v>0</v>
      </c>
      <c r="Z22" s="3">
        <f ca="1">IF(Z$2-$B$2&lt;Forudsætninger!$B$4,IF('Differentierede effekter'!CV22="",IF(Forudsætninger!$B$4&gt;Z$2-$B$2,Input!$G22,0)+IF(Forudsætninger!$B$4=Z$2-$B$2+1,Input!$K22,0),'Differentierede effekter'!CV22),0)</f>
        <v>0</v>
      </c>
      <c r="AA22" s="3">
        <f ca="1">IF(AA$2-$B$2&lt;Forudsætninger!$B$4,IF('Differentierede effekter'!CZ22="",IF(Forudsætninger!$B$4&gt;AA$2-$B$2,Input!$G22,0)+IF(Forudsætninger!$B$4=AA$2-$B$2+1,Input!$K22,0),'Differentierede effekter'!CZ22),0)</f>
        <v>0</v>
      </c>
      <c r="AB22" s="3">
        <f ca="1">IF(AB$2-$B$2&lt;Forudsætninger!$B$4,IF('Differentierede effekter'!DD22="",IF(Forudsætninger!$B$4&gt;AB$2-$B$2,Input!$G22,0)+IF(Forudsætninger!$B$4=AB$2-$B$2+1,Input!$K22,0),'Differentierede effekter'!DD22),0)</f>
        <v>0</v>
      </c>
      <c r="AC22" s="3">
        <f ca="1">IF(AC$2-$B$2&lt;Forudsætninger!$B$4,IF('Differentierede effekter'!DH22="",IF(Forudsætninger!$B$4&gt;AC$2-$B$2,Input!$G22,0)+IF(Forudsætninger!$B$4=AC$2-$B$2+1,Input!$K22,0),'Differentierede effekter'!DH22),0)</f>
        <v>0</v>
      </c>
      <c r="AD22" s="3">
        <f ca="1">IF(AD$2-$B$2&lt;Forudsætninger!$B$4,IF('Differentierede effekter'!DL22="",IF(Forudsætninger!$B$4&gt;AD$2-$B$2,Input!$G22,0)+IF(Forudsætninger!$B$4=AD$2-$B$2+1,Input!$K22,0),'Differentierede effekter'!DL22),0)</f>
        <v>0</v>
      </c>
      <c r="AE22" s="3">
        <f ca="1">IF(AE$2-$B$2&lt;Forudsætninger!$B$4,IF('Differentierede effekter'!DP22="",IF(Forudsætninger!$B$4&gt;AE$2-$B$2,Input!$G22,0)+IF(Forudsætninger!$B$4=AE$2-$B$2+1,Input!$K22,0),'Differentierede effekter'!DP22),0)</f>
        <v>0</v>
      </c>
      <c r="AF22" s="3">
        <f ca="1">IF(AF$2-$B$2&lt;Forudsætninger!$B$4,IF('Differentierede effekter'!DQ22="",IF(Forudsætninger!$B$4&gt;AF$2-$B$2,Input!$G22,0)+IF(Forudsætninger!$B$4=AF$2-$B$2+1,Input!$K22,0),'Differentierede effekter'!DQ22),0)</f>
        <v>0</v>
      </c>
      <c r="AG22" s="3">
        <f ca="1">IF(AG$2-$B$2&lt;Forudsætninger!$B$4,IF('Differentierede effekter'!DU22="",IF(Forudsætninger!$B$4&gt;AG$2-$B$2,Input!$G22,0)+IF(Forudsætninger!$B$4=AG$2-$B$2+1,Input!$K22,0),'Differentierede effekter'!DU22),0)</f>
        <v>0</v>
      </c>
      <c r="AH22" s="3">
        <f ca="1">IF(AH$2-$B$2&lt;Forudsætninger!$B$4,IF('Differentierede effekter'!DY22="",IF(Forudsætninger!$B$4&gt;AH$2-$B$2,Input!$G22,0)+IF(Forudsætninger!$B$4=AH$2-$B$2+1,Input!$K22,0),'Differentierede effekter'!DY22),0)</f>
        <v>0</v>
      </c>
      <c r="AI22" s="3">
        <f ca="1">IF(AI$2-$B$2&lt;Forudsætninger!$B$4,IF('Differentierede effekter'!EC22="",IF(Forudsætninger!$B$4&gt;AI$2-$B$2,Input!$G22,0)+IF(Forudsætninger!$B$4=AI$2-$B$2+1,Input!$K22,0),'Differentierede effekter'!EC22),0)</f>
        <v>0</v>
      </c>
      <c r="AJ22" s="3">
        <f ca="1">IF(AJ$2-$B$2&lt;Forudsætninger!$B$4,IF('Differentierede effekter'!EG22="",IF(Forudsætninger!$B$4&gt;AJ$2-$B$2,Input!$G22,0)+IF(Forudsætninger!$B$4=AJ$2-$B$2+1,Input!$K22,0),'Differentierede effekter'!EG22),0)</f>
        <v>0</v>
      </c>
      <c r="AK22" s="3">
        <f ca="1">IF(AK$2-$B$2&lt;Forudsætninger!$B$4,IF('Differentierede effekter'!EK22="",IF(Forudsætninger!$B$4&gt;AK$2-$B$2,Input!$G22,0)+IF(Forudsætninger!$B$4=AK$2-$B$2+1,Input!$K22,0),'Differentierede effekter'!EK22),0)</f>
        <v>0</v>
      </c>
      <c r="AL22" s="3">
        <f ca="1">IF(AL$2-$B$2&lt;Forudsætninger!$B$4,IF('Differentierede effekter'!EO22="",IF(Forudsætninger!$B$4&gt;AL$2-$B$2,Input!$G22,0)+IF(Forudsætninger!$B$4=AL$2-$B$2+1,Input!$K22,0),'Differentierede effekter'!EO22),0)</f>
        <v>0</v>
      </c>
      <c r="AM22" s="3">
        <f ca="1">IF(AM$2-$B$2&lt;Forudsætninger!$B$4,IF('Differentierede effekter'!EP22="",IF(Forudsætninger!$B$4&gt;AM$2-$B$2,Input!$G22,0)+IF(Forudsætninger!$B$4=AM$2-$B$2+1,Input!$K22,0),'Differentierede effekter'!EP22),0)</f>
        <v>0</v>
      </c>
      <c r="AN22" s="3">
        <f ca="1">IF(AN$2-$B$2&lt;Forudsætninger!$B$4,IF('Differentierede effekter'!ET22="",IF(Forudsætninger!$B$4&gt;AN$2-$B$2,Input!$G22,0)+IF(Forudsætninger!$B$4=AN$2-$B$2+1,Input!$K22,0),'Differentierede effekter'!ET22),0)</f>
        <v>0</v>
      </c>
      <c r="AO22" s="3">
        <f ca="1">IF(AO$2-$B$2&lt;Forudsætninger!$B$4,IF('Differentierede effekter'!EX22="",IF(Forudsætninger!$B$4&gt;AO$2-$B$2,Input!$G22,0)+IF(Forudsætninger!$B$4=AO$2-$B$2+1,Input!$K22,0),'Differentierede effekter'!EX22),0)</f>
        <v>0</v>
      </c>
      <c r="AP22" s="3">
        <f ca="1">IF(AP$2-$B$2&lt;Forudsætninger!$B$4,IF('Differentierede effekter'!FB22="",IF(Forudsætninger!$B$4&gt;AP$2-$B$2,Input!$G22,0)+IF(Forudsætninger!$B$4=AP$2-$B$2+1,Input!$K22,0),'Differentierede effekter'!FB22),0)</f>
        <v>0</v>
      </c>
      <c r="AQ22" s="3">
        <f ca="1">IF(AQ$2-$B$2&lt;Forudsætninger!$B$4,IF('Differentierede effekter'!FF22="",IF(Forudsætninger!$B$4&gt;AQ$2-$B$2,Input!$G22,0)+IF(Forudsætninger!$B$4=AQ$2-$B$2+1,Input!$K22,0),'Differentierede effekter'!FF22),0)</f>
        <v>0</v>
      </c>
      <c r="AR22" s="3">
        <f ca="1">IF(AR$2-$B$2&lt;Forudsætninger!$B$4,IF('Differentierede effekter'!FJ22="",IF(Forudsætninger!$B$4&gt;AR$2-$B$2,Input!$G22,0)+IF(Forudsætninger!$B$4=AR$2-$B$2+1,Input!$K22,0),'Differentierede effekter'!FJ22),0)</f>
        <v>0</v>
      </c>
      <c r="AS22" s="3">
        <f ca="1">IF(AS$2-$B$2&lt;Forudsætninger!$B$4,IF('Differentierede effekter'!FN22="",IF(Forudsætninger!$B$4&gt;AS$2-$B$2,Input!$G22,0)+IF(Forudsætninger!$B$4=AS$2-$B$2+1,Input!$K22,0),'Differentierede effekter'!FN22),0)</f>
        <v>0</v>
      </c>
      <c r="AT22" s="3">
        <f ca="1">IF(AT$2-$B$2&lt;Forudsætninger!$B$4,IF('Differentierede effekter'!FR22="",IF(Forudsætninger!$B$4&gt;AT$2-$B$2,Input!$G22,0)+IF(Forudsætninger!$B$4=AT$2-$B$2+1,Input!$K22,0),'Differentierede effekter'!FR22),0)</f>
        <v>0</v>
      </c>
      <c r="AU22" s="3">
        <f ca="1">IF(AU$2-$B$2&lt;Forudsætninger!$B$4,IF('Differentierede effekter'!FV22="",IF(Forudsætninger!$B$4&gt;AU$2-$B$2,Input!$G22,0)+IF(Forudsætninger!$B$4=AU$2-$B$2+1,Input!$K22,0),'Differentierede effekter'!FV22),0)</f>
        <v>0</v>
      </c>
      <c r="AV22" s="3">
        <f ca="1">IF(AV$2-$B$2&lt;Forudsætninger!$B$4,IF('Differentierede effekter'!FZ22="",IF(Forudsætninger!$B$4&gt;AV$2-$B$2,Input!$G22,0)+IF(Forudsætninger!$B$4=AV$2-$B$2+1,Input!$K22,0),'Differentierede effekter'!FZ22),0)</f>
        <v>0</v>
      </c>
      <c r="AW22" s="3">
        <f ca="1">IF(AW$2-$B$2&lt;Forudsætninger!$B$4,IF('Differentierede effekter'!GD22="",IF(Forudsætninger!$B$4&gt;AW$2-$B$2,Input!$G22,0)+IF(Forudsætninger!$B$4=AW$2-$B$2+1,Input!$K22,0),'Differentierede effekter'!GD22),0)</f>
        <v>0</v>
      </c>
      <c r="AX22" s="3">
        <f ca="1">IF(AX$2-$B$2&lt;Forudsætninger!$B$4,IF('Differentierede effekter'!GH22="",IF(Forudsætninger!$B$4&gt;AX$2-$B$2,Input!$G22,0)+IF(Forudsætninger!$B$4=AX$2-$B$2+1,Input!$K22,0),'Differentierede effekter'!GH22),0)</f>
        <v>0</v>
      </c>
      <c r="AY22" s="3">
        <f ca="1">IF(AY$2-$B$2&lt;Forudsætninger!$B$4,IF('Differentierede effekter'!GL22="",IF(Forudsætninger!$B$4&gt;AY$2-$B$2,Input!$G22,0)+IF(Forudsætninger!$B$4=AY$2-$B$2+1,Input!$K22,0),'Differentierede effekter'!GL22),0)</f>
        <v>0</v>
      </c>
      <c r="AZ22" s="4">
        <f ca="1">NPV(Forudsætninger!$B$2,BA22:CX22)*(1+Forudsætninger!$B$2)</f>
        <v>0</v>
      </c>
      <c r="BA22" s="3">
        <f ca="1">Forudsætninger!B102*B22</f>
        <v>0</v>
      </c>
      <c r="BB22" s="3">
        <f ca="1">Forudsætninger!C102*C22</f>
        <v>0</v>
      </c>
      <c r="BC22" s="3">
        <f ca="1">Forudsætninger!D102*D22</f>
        <v>0</v>
      </c>
      <c r="BD22" s="3">
        <f ca="1">Forudsætninger!E102*E22</f>
        <v>0</v>
      </c>
      <c r="BE22" s="3">
        <f ca="1">Forudsætninger!F102*F22</f>
        <v>0</v>
      </c>
      <c r="BF22" s="3">
        <f ca="1">Forudsætninger!G102*G22</f>
        <v>0</v>
      </c>
      <c r="BG22" s="3">
        <f ca="1">Forudsætninger!H102*H22</f>
        <v>0</v>
      </c>
      <c r="BH22" s="3">
        <f ca="1">Forudsætninger!I102*I22</f>
        <v>0</v>
      </c>
      <c r="BI22" s="3">
        <f ca="1">Forudsætninger!J102*J22</f>
        <v>0</v>
      </c>
      <c r="BJ22" s="3">
        <f ca="1">Forudsætninger!K102*K22</f>
        <v>0</v>
      </c>
      <c r="BK22" s="3">
        <f ca="1">Forudsætninger!L102*L22</f>
        <v>0</v>
      </c>
      <c r="BL22" s="3">
        <f ca="1">Forudsætninger!M102*M22</f>
        <v>0</v>
      </c>
      <c r="BM22" s="3">
        <f ca="1">Forudsætninger!N102*N22</f>
        <v>0</v>
      </c>
      <c r="BN22" s="3">
        <f ca="1">Forudsætninger!O102*O22</f>
        <v>0</v>
      </c>
      <c r="BO22" s="3">
        <f ca="1">Forudsætninger!P102*P22</f>
        <v>0</v>
      </c>
      <c r="BP22" s="3">
        <f ca="1">Forudsætninger!Q102*Q22</f>
        <v>0</v>
      </c>
      <c r="BQ22" s="3">
        <f ca="1">Forudsætninger!R102*R22</f>
        <v>0</v>
      </c>
      <c r="BR22" s="3">
        <f ca="1">Forudsætninger!S102*S22</f>
        <v>0</v>
      </c>
      <c r="BS22" s="3">
        <f ca="1">Forudsætninger!T102*T22</f>
        <v>0</v>
      </c>
      <c r="BT22" s="3">
        <f ca="1">Forudsætninger!U102*U22</f>
        <v>0</v>
      </c>
      <c r="BU22" s="3">
        <f ca="1">Forudsætninger!V102*V22</f>
        <v>0</v>
      </c>
      <c r="BV22" s="3">
        <f ca="1">Forudsætninger!W102*W22</f>
        <v>0</v>
      </c>
      <c r="BW22" s="3">
        <f ca="1">Forudsætninger!X102*X22</f>
        <v>0</v>
      </c>
      <c r="BX22" s="3">
        <f ca="1">Forudsætninger!Y102*Y22</f>
        <v>0</v>
      </c>
      <c r="BY22" s="3">
        <f ca="1">Forudsætninger!Z102*Z22</f>
        <v>0</v>
      </c>
      <c r="BZ22" s="3">
        <f ca="1">Forudsætninger!AA102*AA22</f>
        <v>0</v>
      </c>
      <c r="CA22" s="3">
        <f ca="1">Forudsætninger!AB102*AB22</f>
        <v>0</v>
      </c>
      <c r="CB22" s="3">
        <f ca="1">Forudsætninger!AC102*AC22</f>
        <v>0</v>
      </c>
      <c r="CC22" s="3">
        <f ca="1">Forudsætninger!AD102*AD22</f>
        <v>0</v>
      </c>
      <c r="CD22" s="3">
        <f ca="1">Forudsætninger!AE102*AE22</f>
        <v>0</v>
      </c>
      <c r="CE22" s="3">
        <f ca="1">Forudsætninger!AF102*AF22</f>
        <v>0</v>
      </c>
      <c r="CF22" s="3">
        <f ca="1">Forudsætninger!AG102*AG22</f>
        <v>0</v>
      </c>
      <c r="CG22" s="3">
        <f ca="1">Forudsætninger!AH102*AH22</f>
        <v>0</v>
      </c>
      <c r="CH22" s="3">
        <f ca="1">Forudsætninger!AI102*AI22</f>
        <v>0</v>
      </c>
      <c r="CI22" s="3">
        <f ca="1">Forudsætninger!AJ102*AJ22</f>
        <v>0</v>
      </c>
      <c r="CJ22" s="3">
        <f ca="1">Forudsætninger!AK102*AK22</f>
        <v>0</v>
      </c>
      <c r="CK22" s="3">
        <f ca="1">Forudsætninger!AL102*AL22</f>
        <v>0</v>
      </c>
      <c r="CL22" s="3">
        <f ca="1">Forudsætninger!AM102*AM22</f>
        <v>0</v>
      </c>
      <c r="CM22" s="3">
        <f ca="1">Forudsætninger!AN102*AN22</f>
        <v>0</v>
      </c>
      <c r="CN22" s="3">
        <f ca="1">Forudsætninger!AO102*AO22</f>
        <v>0</v>
      </c>
      <c r="CO22" s="3">
        <f ca="1">Forudsætninger!AP102*AP22</f>
        <v>0</v>
      </c>
      <c r="CP22" s="3">
        <f ca="1">Forudsætninger!AQ102*AQ22</f>
        <v>0</v>
      </c>
      <c r="CQ22" s="3">
        <f ca="1">Forudsætninger!AR102*AR22</f>
        <v>0</v>
      </c>
      <c r="CR22" s="3">
        <f ca="1">Forudsætninger!AS102*AS22</f>
        <v>0</v>
      </c>
      <c r="CS22" s="3">
        <f ca="1">Forudsætninger!AT102*AT22</f>
        <v>0</v>
      </c>
      <c r="CT22" s="3">
        <f ca="1">Forudsætninger!AU102*AU22</f>
        <v>0</v>
      </c>
      <c r="CU22" s="3">
        <f ca="1">Forudsætninger!AV102*AV22</f>
        <v>0</v>
      </c>
      <c r="CV22" s="3">
        <f ca="1">Forudsætninger!AW102*AW22</f>
        <v>0</v>
      </c>
      <c r="CW22" s="3">
        <f ca="1">Forudsætninger!AX102*AX22</f>
        <v>0</v>
      </c>
      <c r="CX22" s="3">
        <f ca="1">Forudsætninger!AY102*AY22</f>
        <v>0</v>
      </c>
      <c r="CY22" s="4">
        <f ca="1">NPV(Forudsætninger!$B$3,CZ22:EW22)*(1+Forudsætninger!$B$3)</f>
        <v>0</v>
      </c>
      <c r="CZ22" s="3">
        <f ca="1">Forudsætninger!E248*B22</f>
        <v>0</v>
      </c>
      <c r="DA22" s="3">
        <f ca="1">Forudsætninger!F248*C22</f>
        <v>0</v>
      </c>
      <c r="DB22" s="3">
        <f ca="1">Forudsætninger!G248*D22</f>
        <v>0</v>
      </c>
      <c r="DC22" s="3">
        <f ca="1">Forudsætninger!H248*E22</f>
        <v>0</v>
      </c>
      <c r="DD22" s="3">
        <f ca="1">Forudsætninger!I248*F22</f>
        <v>0</v>
      </c>
      <c r="DE22" s="3">
        <f ca="1">Forudsætninger!J248*G22</f>
        <v>0</v>
      </c>
      <c r="DF22" s="3">
        <f ca="1">Forudsætninger!K248*H22</f>
        <v>0</v>
      </c>
      <c r="DG22" s="3">
        <f ca="1">Forudsætninger!L248*I22</f>
        <v>0</v>
      </c>
      <c r="DH22" s="3">
        <f ca="1">Forudsætninger!M248*J22</f>
        <v>0</v>
      </c>
      <c r="DI22" s="3">
        <f ca="1">Forudsætninger!N248*K22</f>
        <v>0</v>
      </c>
      <c r="DJ22" s="3">
        <f ca="1">Forudsætninger!O248*L22</f>
        <v>0</v>
      </c>
      <c r="DK22" s="3">
        <f ca="1">Forudsætninger!P248*M22</f>
        <v>0</v>
      </c>
      <c r="DL22" s="3">
        <f ca="1">Forudsætninger!Q248*N22</f>
        <v>0</v>
      </c>
      <c r="DM22" s="3">
        <f ca="1">Forudsætninger!R248*O22</f>
        <v>0</v>
      </c>
      <c r="DN22" s="3">
        <f ca="1">Forudsætninger!S248*P22</f>
        <v>0</v>
      </c>
      <c r="DO22" s="3">
        <f ca="1">Forudsætninger!T248*Q22</f>
        <v>0</v>
      </c>
      <c r="DP22" s="3">
        <f ca="1">Forudsætninger!U248*R22</f>
        <v>0</v>
      </c>
      <c r="DQ22" s="3">
        <f ca="1">Forudsætninger!V248*S22</f>
        <v>0</v>
      </c>
      <c r="DR22" s="3">
        <f ca="1">Forudsætninger!W248*T22</f>
        <v>0</v>
      </c>
      <c r="DS22" s="3">
        <f ca="1">Forudsætninger!X248*U22</f>
        <v>0</v>
      </c>
      <c r="DT22" s="3">
        <f ca="1">Forudsætninger!Y248*V22</f>
        <v>0</v>
      </c>
      <c r="DU22" s="3">
        <f ca="1">Forudsætninger!Z248*W22</f>
        <v>0</v>
      </c>
      <c r="DV22" s="3">
        <f ca="1">Forudsætninger!AA248*X22</f>
        <v>0</v>
      </c>
      <c r="DW22" s="3">
        <f ca="1">Forudsætninger!AB248*Y22</f>
        <v>0</v>
      </c>
      <c r="DX22" s="3">
        <f ca="1">Forudsætninger!AC248*Z22</f>
        <v>0</v>
      </c>
      <c r="DY22" s="3">
        <f ca="1">Forudsætninger!AD248*AA22</f>
        <v>0</v>
      </c>
      <c r="DZ22" s="3">
        <f ca="1">Forudsætninger!AE248*AB22</f>
        <v>0</v>
      </c>
      <c r="EA22" s="3">
        <f ca="1">Forudsætninger!AF248*AC22</f>
        <v>0</v>
      </c>
      <c r="EB22" s="3">
        <f ca="1">Forudsætninger!AG248*AD22</f>
        <v>0</v>
      </c>
      <c r="EC22" s="3">
        <f ca="1">Forudsætninger!AH248*AE22</f>
        <v>0</v>
      </c>
      <c r="ED22" s="3">
        <f ca="1">Forudsætninger!AI248*AF22</f>
        <v>0</v>
      </c>
      <c r="EE22" s="3">
        <f ca="1">Forudsætninger!AJ248*AG22</f>
        <v>0</v>
      </c>
      <c r="EF22" s="3">
        <f ca="1">Forudsætninger!AK248*AH22</f>
        <v>0</v>
      </c>
      <c r="EG22" s="3">
        <f ca="1">Forudsætninger!AL248*AI22</f>
        <v>0</v>
      </c>
      <c r="EH22" s="3">
        <f ca="1">Forudsætninger!AM248*AJ22</f>
        <v>0</v>
      </c>
      <c r="EI22" s="3">
        <f ca="1">Forudsætninger!AN248*AK22</f>
        <v>0</v>
      </c>
      <c r="EJ22" s="3">
        <f ca="1">Forudsætninger!AO248*AL22</f>
        <v>0</v>
      </c>
      <c r="EK22" s="3">
        <f ca="1">Forudsætninger!AP248*AM22</f>
        <v>0</v>
      </c>
      <c r="EL22" s="3">
        <f ca="1">Forudsætninger!AQ248*AN22</f>
        <v>0</v>
      </c>
      <c r="EM22" s="3">
        <f ca="1">Forudsætninger!AR248*AO22</f>
        <v>0</v>
      </c>
      <c r="EN22" s="3">
        <f ca="1">Forudsætninger!AS248*AP22</f>
        <v>0</v>
      </c>
      <c r="EO22" s="3">
        <f ca="1">Forudsætninger!AT248*AQ22</f>
        <v>0</v>
      </c>
      <c r="EP22" s="3">
        <f ca="1">Forudsætninger!AU248*AR22</f>
        <v>0</v>
      </c>
      <c r="EQ22" s="3">
        <f ca="1">Forudsætninger!AV248*AS22</f>
        <v>0</v>
      </c>
      <c r="ER22" s="3">
        <f ca="1">Forudsætninger!AW248*AT22</f>
        <v>0</v>
      </c>
      <c r="ES22" s="3">
        <f ca="1">Forudsætninger!AX248*AU22</f>
        <v>0</v>
      </c>
      <c r="ET22" s="3">
        <f ca="1">Forudsætninger!AY248*AV22</f>
        <v>0</v>
      </c>
      <c r="EU22" s="3">
        <f ca="1">Forudsætninger!AZ248*AW22</f>
        <v>0</v>
      </c>
      <c r="EV22" s="3">
        <f ca="1">Forudsætninger!BA248*AX22</f>
        <v>0</v>
      </c>
      <c r="EW22" s="3">
        <f ca="1">Forudsætninger!BB248*AY22</f>
        <v>0</v>
      </c>
      <c r="EX22" s="3">
        <f ca="1">IF(Input!$B22="I",$AZ22,0)</f>
        <v>0</v>
      </c>
      <c r="EY22" s="3">
        <f ca="1">IF(Input!$B22="II",$AZ22,0)</f>
        <v>0</v>
      </c>
      <c r="EZ22" s="3">
        <f ca="1">IF(Input!$B22="III",$AZ22,0)</f>
        <v>0</v>
      </c>
      <c r="FA22" s="3">
        <f ca="1">IF(Input!$B22="IV",$AZ22,0)</f>
        <v>0</v>
      </c>
      <c r="FB22" s="3">
        <f ca="1">IF(Input!$B22="I",$CY22,0)</f>
        <v>0</v>
      </c>
      <c r="FC22" s="3">
        <f ca="1">IF(Input!$B22="II",$CY22,0)</f>
        <v>0</v>
      </c>
      <c r="FD22" s="3">
        <f ca="1">IF(Input!$B22="III",$CY22,0)</f>
        <v>0</v>
      </c>
      <c r="FE22" s="3">
        <f ca="1">IF(Input!$B22="IV",$CY22,0)</f>
        <v>0</v>
      </c>
      <c r="FF22" s="3">
        <f ca="1">IF(Input!$C22="Økonomisk",$AZ22,0)</f>
        <v>0</v>
      </c>
      <c r="FG22" s="3">
        <f ca="1">IF(Input!$C22="Miljø",$AZ22,0)</f>
        <v>0</v>
      </c>
    </row>
    <row r="23" spans="1:163">
      <c r="A23" s="2" t="str">
        <f ca="1">IF(Input!A23="","",Input!A23)</f>
        <v>Ammoniak (NH3)</v>
      </c>
      <c r="B23" s="3">
        <f ca="1">IF('Differentierede effekter'!D23="",Input!J23+Input!G23+IF(Forudsætninger!$B$4=1,Input!K23,0),'Differentierede effekter'!D23)</f>
        <v>0</v>
      </c>
      <c r="C23" s="3">
        <f ca="1">IF(C$2-$B$2&lt;Forudsætninger!$B$4,IF('Differentierede effekter'!H23="",IF(Forudsætninger!$B$4&gt;C$2-$B$2,Input!$G23,0)+IF(Forudsætninger!$B$4=C$2-$B$2+1,Input!$K23,0),'Differentierede effekter'!H23),0)</f>
        <v>0</v>
      </c>
      <c r="D23" s="3">
        <f ca="1">IF(D$2-$B$2&lt;Forudsætninger!$B$4,IF('Differentierede effekter'!L23="",IF(Forudsætninger!$B$4&gt;D$2-$B$2,Input!$G23,0)+IF(Forudsætninger!$B$4=D$2-$B$2+1,Input!$K23,0),'Differentierede effekter'!L23),0)</f>
        <v>0</v>
      </c>
      <c r="E23" s="3">
        <f ca="1">IF(E$2-$B$2&lt;Forudsætninger!$B$4,IF('Differentierede effekter'!P23="",IF(Forudsætninger!$B$4&gt;E$2-$B$2,Input!$G23,0)+IF(Forudsætninger!$B$4=E$2-$B$2+1,Input!$K23,0),'Differentierede effekter'!P23),0)</f>
        <v>0</v>
      </c>
      <c r="F23" s="3">
        <f ca="1">IF(F$2-$B$2&lt;Forudsætninger!$B$4,IF('Differentierede effekter'!T23="",IF(Forudsætninger!$B$4&gt;F$2-$B$2,Input!$G23,0)+IF(Forudsætninger!$B$4=F$2-$B$2+1,Input!$K23,0),'Differentierede effekter'!T23),0)</f>
        <v>0</v>
      </c>
      <c r="G23" s="3">
        <f ca="1">IF(G$2-$B$2&lt;Forudsætninger!$B$4,IF('Differentierede effekter'!X23="",IF(Forudsætninger!$B$4&gt;G$2-$B$2,Input!$G23,0)+IF(Forudsætninger!$B$4=G$2-$B$2+1,Input!$K23,0),'Differentierede effekter'!X23),0)</f>
        <v>0</v>
      </c>
      <c r="H23" s="3">
        <f ca="1">IF(H$2-$B$2&lt;Forudsætninger!$B$4,IF('Differentierede effekter'!AB23="",IF(Forudsætninger!$B$4&gt;H$2-$B$2,Input!$G23,0)+IF(Forudsætninger!$B$4=H$2-$B$2+1,Input!$K23,0),'Differentierede effekter'!AB23),0)</f>
        <v>0</v>
      </c>
      <c r="I23" s="3">
        <f ca="1">IF(I$2-$B$2&lt;Forudsætninger!$B$4,IF('Differentierede effekter'!AF23="",IF(Forudsætninger!$B$4&gt;I$2-$B$2,Input!$G23,0)+IF(Forudsætninger!$B$4=I$2-$B$2+1,Input!$K23,0),'Differentierede effekter'!AF23),0)</f>
        <v>0</v>
      </c>
      <c r="J23" s="3">
        <f ca="1">IF(J$2-$B$2&lt;Forudsætninger!$B$4,IF('Differentierede effekter'!AJ23="",IF(Forudsætninger!$B$4&gt;J$2-$B$2,Input!$G23,0)+IF(Forudsætninger!$B$4=J$2-$B$2+1,Input!$K23,0),'Differentierede effekter'!AJ23),0)</f>
        <v>0</v>
      </c>
      <c r="K23" s="3">
        <f ca="1">IF(K$2-$B$2&lt;Forudsætninger!$B$4,IF('Differentierede effekter'!AN23="",IF(Forudsætninger!$B$4&gt;K$2-$B$2,Input!$G23,0)+IF(Forudsætninger!$B$4=K$2-$B$2+1,Input!$K23,0),'Differentierede effekter'!AN23),0)</f>
        <v>0</v>
      </c>
      <c r="L23" s="3">
        <f ca="1">IF(L$2-$B$2&lt;Forudsætninger!$B$4,IF('Differentierede effekter'!AR23="",IF(Forudsætninger!$B$4&gt;L$2-$B$2,Input!$G23,0)+IF(Forudsætninger!$B$4=L$2-$B$2+1,Input!$K23,0),'Differentierede effekter'!AR23),0)</f>
        <v>0</v>
      </c>
      <c r="M23" s="3">
        <f ca="1">IF(M$2-$B$2&lt;Forudsætninger!$B$4,IF('Differentierede effekter'!AV23="",IF(Forudsætninger!$B$4&gt;M$2-$B$2,Input!$G23,0)+IF(Forudsætninger!$B$4=M$2-$B$2+1,Input!$K23,0),'Differentierede effekter'!AV23),0)</f>
        <v>0</v>
      </c>
      <c r="N23" s="3">
        <f ca="1">IF(N$2-$B$2&lt;Forudsætninger!$B$4,IF('Differentierede effekter'!AZ23="",IF(Forudsætninger!$B$4&gt;N$2-$B$2,Input!$G23,0)+IF(Forudsætninger!$B$4=N$2-$B$2+1,Input!$K23,0),'Differentierede effekter'!AZ23),0)</f>
        <v>0</v>
      </c>
      <c r="O23" s="3">
        <f ca="1">IF(O$2-$B$2&lt;Forudsætninger!$B$4,IF('Differentierede effekter'!BD23="",IF(Forudsætninger!$B$4&gt;O$2-$B$2,Input!$G23,0)+IF(Forudsætninger!$B$4=O$2-$B$2+1,Input!$K23,0),'Differentierede effekter'!BD23),0)</f>
        <v>0</v>
      </c>
      <c r="P23" s="3">
        <f ca="1">IF(P$2-$B$2&lt;Forudsætninger!$B$4,IF('Differentierede effekter'!BH23="",IF(Forudsætninger!$B$4&gt;P$2-$B$2,Input!$G23,0)+IF(Forudsætninger!$B$4=P$2-$B$2+1,Input!$K23,0),'Differentierede effekter'!BH23),0)</f>
        <v>0</v>
      </c>
      <c r="Q23" s="3">
        <f ca="1">IF(Q$2-$B$2&lt;Forudsætninger!$B$4,IF('Differentierede effekter'!BL23="",IF(Forudsætninger!$B$4&gt;Q$2-$B$2,Input!$G23,0)+IF(Forudsætninger!$B$4=Q$2-$B$2+1,Input!$K23,0),'Differentierede effekter'!BL23),0)</f>
        <v>0</v>
      </c>
      <c r="R23" s="3">
        <f ca="1">IF(R$2-$B$2&lt;Forudsætninger!$B$4,IF('Differentierede effekter'!BP23="",IF(Forudsætninger!$B$4&gt;R$2-$B$2,Input!$G23,0)+IF(Forudsætninger!$B$4=R$2-$B$2+1,Input!$K23,0),'Differentierede effekter'!BP23),0)</f>
        <v>0</v>
      </c>
      <c r="S23" s="3">
        <f ca="1">IF(S$2-$B$2&lt;Forudsætninger!$B$4,IF('Differentierede effekter'!BT23="",IF(Forudsætninger!$B$4&gt;S$2-$B$2,Input!$G23,0)+IF(Forudsætninger!$B$4=S$2-$B$2+1,Input!$K23,0),'Differentierede effekter'!BT23),0)</f>
        <v>0</v>
      </c>
      <c r="T23" s="3">
        <f ca="1">IF(T$2-$B$2&lt;Forudsætninger!$B$4,IF('Differentierede effekter'!BX23="",IF(Forudsætninger!$B$4&gt;T$2-$B$2,Input!$G23,0)+IF(Forudsætninger!$B$4=T$2-$B$2+1,Input!$K23,0),'Differentierede effekter'!BX23),0)</f>
        <v>0</v>
      </c>
      <c r="U23" s="3">
        <f ca="1">IF(U$2-$B$2&lt;Forudsætninger!$B$4,IF('Differentierede effekter'!CB23="",IF(Forudsætninger!$B$4&gt;U$2-$B$2,Input!$G23,0)+IF(Forudsætninger!$B$4=U$2-$B$2+1,Input!$K23,0),'Differentierede effekter'!CB23),0)</f>
        <v>0</v>
      </c>
      <c r="V23" s="3">
        <f ca="1">IF(V$2-$B$2&lt;Forudsætninger!$B$4,IF('Differentierede effekter'!CF23="",IF(Forudsætninger!$B$4&gt;V$2-$B$2,Input!$G23,0)+IF(Forudsætninger!$B$4=V$2-$B$2+1,Input!$K23,0),'Differentierede effekter'!CF23),0)</f>
        <v>0</v>
      </c>
      <c r="W23" s="3">
        <f ca="1">IF(W$2-$B$2&lt;Forudsætninger!$B$4,IF('Differentierede effekter'!CJ23="",IF(Forudsætninger!$B$4&gt;W$2-$B$2,Input!$G23,0)+IF(Forudsætninger!$B$4=W$2-$B$2+1,Input!$K23,0),'Differentierede effekter'!CJ23),0)</f>
        <v>0</v>
      </c>
      <c r="X23" s="3">
        <f ca="1">IF(X$2-$B$2&lt;Forudsætninger!$B$4,IF('Differentierede effekter'!CN23="",IF(Forudsætninger!$B$4&gt;X$2-$B$2,Input!$G23,0)+IF(Forudsætninger!$B$4=X$2-$B$2+1,Input!$K23,0),'Differentierede effekter'!CN23),0)</f>
        <v>0</v>
      </c>
      <c r="Y23" s="3">
        <f ca="1">IF(Y$2-$B$2&lt;Forudsætninger!$B$4,IF('Differentierede effekter'!CR23="",IF(Forudsætninger!$B$4&gt;Y$2-$B$2,Input!$G23,0)+IF(Forudsætninger!$B$4=Y$2-$B$2+1,Input!$K23,0),'Differentierede effekter'!CR23),0)</f>
        <v>0</v>
      </c>
      <c r="Z23" s="3">
        <f ca="1">IF(Z$2-$B$2&lt;Forudsætninger!$B$4,IF('Differentierede effekter'!CV23="",IF(Forudsætninger!$B$4&gt;Z$2-$B$2,Input!$G23,0)+IF(Forudsætninger!$B$4=Z$2-$B$2+1,Input!$K23,0),'Differentierede effekter'!CV23),0)</f>
        <v>0</v>
      </c>
      <c r="AA23" s="3">
        <f ca="1">IF(AA$2-$B$2&lt;Forudsætninger!$B$4,IF('Differentierede effekter'!CZ23="",IF(Forudsætninger!$B$4&gt;AA$2-$B$2,Input!$G23,0)+IF(Forudsætninger!$B$4=AA$2-$B$2+1,Input!$K23,0),'Differentierede effekter'!CZ23),0)</f>
        <v>0</v>
      </c>
      <c r="AB23" s="3">
        <f ca="1">IF(AB$2-$B$2&lt;Forudsætninger!$B$4,IF('Differentierede effekter'!DD23="",IF(Forudsætninger!$B$4&gt;AB$2-$B$2,Input!$G23,0)+IF(Forudsætninger!$B$4=AB$2-$B$2+1,Input!$K23,0),'Differentierede effekter'!DD23),0)</f>
        <v>0</v>
      </c>
      <c r="AC23" s="3">
        <f ca="1">IF(AC$2-$B$2&lt;Forudsætninger!$B$4,IF('Differentierede effekter'!DH23="",IF(Forudsætninger!$B$4&gt;AC$2-$B$2,Input!$G23,0)+IF(Forudsætninger!$B$4=AC$2-$B$2+1,Input!$K23,0),'Differentierede effekter'!DH23),0)</f>
        <v>0</v>
      </c>
      <c r="AD23" s="3">
        <f ca="1">IF(AD$2-$B$2&lt;Forudsætninger!$B$4,IF('Differentierede effekter'!DL23="",IF(Forudsætninger!$B$4&gt;AD$2-$B$2,Input!$G23,0)+IF(Forudsætninger!$B$4=AD$2-$B$2+1,Input!$K23,0),'Differentierede effekter'!DL23),0)</f>
        <v>0</v>
      </c>
      <c r="AE23" s="3">
        <f ca="1">IF(AE$2-$B$2&lt;Forudsætninger!$B$4,IF('Differentierede effekter'!DP23="",IF(Forudsætninger!$B$4&gt;AE$2-$B$2,Input!$G23,0)+IF(Forudsætninger!$B$4=AE$2-$B$2+1,Input!$K23,0),'Differentierede effekter'!DP23),0)</f>
        <v>0</v>
      </c>
      <c r="AF23" s="3">
        <f ca="1">IF(AF$2-$B$2&lt;Forudsætninger!$B$4,IF('Differentierede effekter'!DQ23="",IF(Forudsætninger!$B$4&gt;AF$2-$B$2,Input!$G23,0)+IF(Forudsætninger!$B$4=AF$2-$B$2+1,Input!$K23,0),'Differentierede effekter'!DQ23),0)</f>
        <v>0</v>
      </c>
      <c r="AG23" s="3">
        <f ca="1">IF(AG$2-$B$2&lt;Forudsætninger!$B$4,IF('Differentierede effekter'!DU23="",IF(Forudsætninger!$B$4&gt;AG$2-$B$2,Input!$G23,0)+IF(Forudsætninger!$B$4=AG$2-$B$2+1,Input!$K23,0),'Differentierede effekter'!DU23),0)</f>
        <v>0</v>
      </c>
      <c r="AH23" s="3">
        <f ca="1">IF(AH$2-$B$2&lt;Forudsætninger!$B$4,IF('Differentierede effekter'!DY23="",IF(Forudsætninger!$B$4&gt;AH$2-$B$2,Input!$G23,0)+IF(Forudsætninger!$B$4=AH$2-$B$2+1,Input!$K23,0),'Differentierede effekter'!DY23),0)</f>
        <v>0</v>
      </c>
      <c r="AI23" s="3">
        <f ca="1">IF(AI$2-$B$2&lt;Forudsætninger!$B$4,IF('Differentierede effekter'!EC23="",IF(Forudsætninger!$B$4&gt;AI$2-$B$2,Input!$G23,0)+IF(Forudsætninger!$B$4=AI$2-$B$2+1,Input!$K23,0),'Differentierede effekter'!EC23),0)</f>
        <v>0</v>
      </c>
      <c r="AJ23" s="3">
        <f ca="1">IF(AJ$2-$B$2&lt;Forudsætninger!$B$4,IF('Differentierede effekter'!EG23="",IF(Forudsætninger!$B$4&gt;AJ$2-$B$2,Input!$G23,0)+IF(Forudsætninger!$B$4=AJ$2-$B$2+1,Input!$K23,0),'Differentierede effekter'!EG23),0)</f>
        <v>0</v>
      </c>
      <c r="AK23" s="3">
        <f ca="1">IF(AK$2-$B$2&lt;Forudsætninger!$B$4,IF('Differentierede effekter'!EK23="",IF(Forudsætninger!$B$4&gt;AK$2-$B$2,Input!$G23,0)+IF(Forudsætninger!$B$4=AK$2-$B$2+1,Input!$K23,0),'Differentierede effekter'!EK23),0)</f>
        <v>0</v>
      </c>
      <c r="AL23" s="3">
        <f ca="1">IF(AL$2-$B$2&lt;Forudsætninger!$B$4,IF('Differentierede effekter'!EO23="",IF(Forudsætninger!$B$4&gt;AL$2-$B$2,Input!$G23,0)+IF(Forudsætninger!$B$4=AL$2-$B$2+1,Input!$K23,0),'Differentierede effekter'!EO23),0)</f>
        <v>0</v>
      </c>
      <c r="AM23" s="3">
        <f ca="1">IF(AM$2-$B$2&lt;Forudsætninger!$B$4,IF('Differentierede effekter'!EP23="",IF(Forudsætninger!$B$4&gt;AM$2-$B$2,Input!$G23,0)+IF(Forudsætninger!$B$4=AM$2-$B$2+1,Input!$K23,0),'Differentierede effekter'!EP23),0)</f>
        <v>0</v>
      </c>
      <c r="AN23" s="3">
        <f ca="1">IF(AN$2-$B$2&lt;Forudsætninger!$B$4,IF('Differentierede effekter'!ET23="",IF(Forudsætninger!$B$4&gt;AN$2-$B$2,Input!$G23,0)+IF(Forudsætninger!$B$4=AN$2-$B$2+1,Input!$K23,0),'Differentierede effekter'!ET23),0)</f>
        <v>0</v>
      </c>
      <c r="AO23" s="3">
        <f ca="1">IF(AO$2-$B$2&lt;Forudsætninger!$B$4,IF('Differentierede effekter'!EX23="",IF(Forudsætninger!$B$4&gt;AO$2-$B$2,Input!$G23,0)+IF(Forudsætninger!$B$4=AO$2-$B$2+1,Input!$K23,0),'Differentierede effekter'!EX23),0)</f>
        <v>0</v>
      </c>
      <c r="AP23" s="3">
        <f ca="1">IF(AP$2-$B$2&lt;Forudsætninger!$B$4,IF('Differentierede effekter'!FB23="",IF(Forudsætninger!$B$4&gt;AP$2-$B$2,Input!$G23,0)+IF(Forudsætninger!$B$4=AP$2-$B$2+1,Input!$K23,0),'Differentierede effekter'!FB23),0)</f>
        <v>0</v>
      </c>
      <c r="AQ23" s="3">
        <f ca="1">IF(AQ$2-$B$2&lt;Forudsætninger!$B$4,IF('Differentierede effekter'!FF23="",IF(Forudsætninger!$B$4&gt;AQ$2-$B$2,Input!$G23,0)+IF(Forudsætninger!$B$4=AQ$2-$B$2+1,Input!$K23,0),'Differentierede effekter'!FF23),0)</f>
        <v>0</v>
      </c>
      <c r="AR23" s="3">
        <f ca="1">IF(AR$2-$B$2&lt;Forudsætninger!$B$4,IF('Differentierede effekter'!FJ23="",IF(Forudsætninger!$B$4&gt;AR$2-$B$2,Input!$G23,0)+IF(Forudsætninger!$B$4=AR$2-$B$2+1,Input!$K23,0),'Differentierede effekter'!FJ23),0)</f>
        <v>0</v>
      </c>
      <c r="AS23" s="3">
        <f ca="1">IF(AS$2-$B$2&lt;Forudsætninger!$B$4,IF('Differentierede effekter'!FN23="",IF(Forudsætninger!$B$4&gt;AS$2-$B$2,Input!$G23,0)+IF(Forudsætninger!$B$4=AS$2-$B$2+1,Input!$K23,0),'Differentierede effekter'!FN23),0)</f>
        <v>0</v>
      </c>
      <c r="AT23" s="3">
        <f ca="1">IF(AT$2-$B$2&lt;Forudsætninger!$B$4,IF('Differentierede effekter'!FR23="",IF(Forudsætninger!$B$4&gt;AT$2-$B$2,Input!$G23,0)+IF(Forudsætninger!$B$4=AT$2-$B$2+1,Input!$K23,0),'Differentierede effekter'!FR23),0)</f>
        <v>0</v>
      </c>
      <c r="AU23" s="3">
        <f ca="1">IF(AU$2-$B$2&lt;Forudsætninger!$B$4,IF('Differentierede effekter'!FV23="",IF(Forudsætninger!$B$4&gt;AU$2-$B$2,Input!$G23,0)+IF(Forudsætninger!$B$4=AU$2-$B$2+1,Input!$K23,0),'Differentierede effekter'!FV23),0)</f>
        <v>0</v>
      </c>
      <c r="AV23" s="3">
        <f ca="1">IF(AV$2-$B$2&lt;Forudsætninger!$B$4,IF('Differentierede effekter'!FZ23="",IF(Forudsætninger!$B$4&gt;AV$2-$B$2,Input!$G23,0)+IF(Forudsætninger!$B$4=AV$2-$B$2+1,Input!$K23,0),'Differentierede effekter'!FZ23),0)</f>
        <v>0</v>
      </c>
      <c r="AW23" s="3">
        <f ca="1">IF(AW$2-$B$2&lt;Forudsætninger!$B$4,IF('Differentierede effekter'!GD23="",IF(Forudsætninger!$B$4&gt;AW$2-$B$2,Input!$G23,0)+IF(Forudsætninger!$B$4=AW$2-$B$2+1,Input!$K23,0),'Differentierede effekter'!GD23),0)</f>
        <v>0</v>
      </c>
      <c r="AX23" s="3">
        <f ca="1">IF(AX$2-$B$2&lt;Forudsætninger!$B$4,IF('Differentierede effekter'!GH23="",IF(Forudsætninger!$B$4&gt;AX$2-$B$2,Input!$G23,0)+IF(Forudsætninger!$B$4=AX$2-$B$2+1,Input!$K23,0),'Differentierede effekter'!GH23),0)</f>
        <v>0</v>
      </c>
      <c r="AY23" s="3">
        <f ca="1">IF(AY$2-$B$2&lt;Forudsætninger!$B$4,IF('Differentierede effekter'!GL23="",IF(Forudsætninger!$B$4&gt;AY$2-$B$2,Input!$G23,0)+IF(Forudsætninger!$B$4=AY$2-$B$2+1,Input!$K23,0),'Differentierede effekter'!GL23),0)</f>
        <v>0</v>
      </c>
      <c r="AZ23" s="4">
        <f ca="1">NPV(Forudsætninger!$B$2,BA23:CX23)*(1+Forudsætninger!$B$2)</f>
        <v>0</v>
      </c>
      <c r="BA23" s="3">
        <f ca="1">Forudsætninger!B103*B23</f>
        <v>0</v>
      </c>
      <c r="BB23" s="3">
        <f ca="1">Forudsætninger!C103*C23</f>
        <v>0</v>
      </c>
      <c r="BC23" s="3">
        <f ca="1">Forudsætninger!D103*D23</f>
        <v>0</v>
      </c>
      <c r="BD23" s="3">
        <f ca="1">Forudsætninger!E103*E23</f>
        <v>0</v>
      </c>
      <c r="BE23" s="3">
        <f ca="1">Forudsætninger!F103*F23</f>
        <v>0</v>
      </c>
      <c r="BF23" s="3">
        <f ca="1">Forudsætninger!G103*G23</f>
        <v>0</v>
      </c>
      <c r="BG23" s="3">
        <f ca="1">Forudsætninger!H103*H23</f>
        <v>0</v>
      </c>
      <c r="BH23" s="3">
        <f ca="1">Forudsætninger!I103*I23</f>
        <v>0</v>
      </c>
      <c r="BI23" s="3">
        <f ca="1">Forudsætninger!J103*J23</f>
        <v>0</v>
      </c>
      <c r="BJ23" s="3">
        <f ca="1">Forudsætninger!K103*K23</f>
        <v>0</v>
      </c>
      <c r="BK23" s="3">
        <f ca="1">Forudsætninger!L103*L23</f>
        <v>0</v>
      </c>
      <c r="BL23" s="3">
        <f ca="1">Forudsætninger!M103*M23</f>
        <v>0</v>
      </c>
      <c r="BM23" s="3">
        <f ca="1">Forudsætninger!N103*N23</f>
        <v>0</v>
      </c>
      <c r="BN23" s="3">
        <f ca="1">Forudsætninger!O103*O23</f>
        <v>0</v>
      </c>
      <c r="BO23" s="3">
        <f ca="1">Forudsætninger!P103*P23</f>
        <v>0</v>
      </c>
      <c r="BP23" s="3">
        <f ca="1">Forudsætninger!Q103*Q23</f>
        <v>0</v>
      </c>
      <c r="BQ23" s="3">
        <f ca="1">Forudsætninger!R103*R23</f>
        <v>0</v>
      </c>
      <c r="BR23" s="3">
        <f ca="1">Forudsætninger!S103*S23</f>
        <v>0</v>
      </c>
      <c r="BS23" s="3">
        <f ca="1">Forudsætninger!T103*T23</f>
        <v>0</v>
      </c>
      <c r="BT23" s="3">
        <f ca="1">Forudsætninger!U103*U23</f>
        <v>0</v>
      </c>
      <c r="BU23" s="3">
        <f ca="1">Forudsætninger!V103*V23</f>
        <v>0</v>
      </c>
      <c r="BV23" s="3">
        <f ca="1">Forudsætninger!W103*W23</f>
        <v>0</v>
      </c>
      <c r="BW23" s="3">
        <f ca="1">Forudsætninger!X103*X23</f>
        <v>0</v>
      </c>
      <c r="BX23" s="3">
        <f ca="1">Forudsætninger!Y103*Y23</f>
        <v>0</v>
      </c>
      <c r="BY23" s="3">
        <f ca="1">Forudsætninger!Z103*Z23</f>
        <v>0</v>
      </c>
      <c r="BZ23" s="3">
        <f ca="1">Forudsætninger!AA103*AA23</f>
        <v>0</v>
      </c>
      <c r="CA23" s="3">
        <f ca="1">Forudsætninger!AB103*AB23</f>
        <v>0</v>
      </c>
      <c r="CB23" s="3">
        <f ca="1">Forudsætninger!AC103*AC23</f>
        <v>0</v>
      </c>
      <c r="CC23" s="3">
        <f ca="1">Forudsætninger!AD103*AD23</f>
        <v>0</v>
      </c>
      <c r="CD23" s="3">
        <f ca="1">Forudsætninger!AE103*AE23</f>
        <v>0</v>
      </c>
      <c r="CE23" s="3">
        <f ca="1">Forudsætninger!AF103*AF23</f>
        <v>0</v>
      </c>
      <c r="CF23" s="3">
        <f ca="1">Forudsætninger!AG103*AG23</f>
        <v>0</v>
      </c>
      <c r="CG23" s="3">
        <f ca="1">Forudsætninger!AH103*AH23</f>
        <v>0</v>
      </c>
      <c r="CH23" s="3">
        <f ca="1">Forudsætninger!AI103*AI23</f>
        <v>0</v>
      </c>
      <c r="CI23" s="3">
        <f ca="1">Forudsætninger!AJ103*AJ23</f>
        <v>0</v>
      </c>
      <c r="CJ23" s="3">
        <f ca="1">Forudsætninger!AK103*AK23</f>
        <v>0</v>
      </c>
      <c r="CK23" s="3">
        <f ca="1">Forudsætninger!AL103*AL23</f>
        <v>0</v>
      </c>
      <c r="CL23" s="3">
        <f ca="1">Forudsætninger!AM103*AM23</f>
        <v>0</v>
      </c>
      <c r="CM23" s="3">
        <f ca="1">Forudsætninger!AN103*AN23</f>
        <v>0</v>
      </c>
      <c r="CN23" s="3">
        <f ca="1">Forudsætninger!AO103*AO23</f>
        <v>0</v>
      </c>
      <c r="CO23" s="3">
        <f ca="1">Forudsætninger!AP103*AP23</f>
        <v>0</v>
      </c>
      <c r="CP23" s="3">
        <f ca="1">Forudsætninger!AQ103*AQ23</f>
        <v>0</v>
      </c>
      <c r="CQ23" s="3">
        <f ca="1">Forudsætninger!AR103*AR23</f>
        <v>0</v>
      </c>
      <c r="CR23" s="3">
        <f ca="1">Forudsætninger!AS103*AS23</f>
        <v>0</v>
      </c>
      <c r="CS23" s="3">
        <f ca="1">Forudsætninger!AT103*AT23</f>
        <v>0</v>
      </c>
      <c r="CT23" s="3">
        <f ca="1">Forudsætninger!AU103*AU23</f>
        <v>0</v>
      </c>
      <c r="CU23" s="3">
        <f ca="1">Forudsætninger!AV103*AV23</f>
        <v>0</v>
      </c>
      <c r="CV23" s="3">
        <f ca="1">Forudsætninger!AW103*AW23</f>
        <v>0</v>
      </c>
      <c r="CW23" s="3">
        <f ca="1">Forudsætninger!AX103*AX23</f>
        <v>0</v>
      </c>
      <c r="CX23" s="3">
        <f ca="1">Forudsætninger!AY103*AY23</f>
        <v>0</v>
      </c>
      <c r="CY23" s="4">
        <f ca="1">NPV(Forudsætninger!$B$3,CZ23:EW23)*(1+Forudsætninger!$B$3)</f>
        <v>0</v>
      </c>
      <c r="CZ23" s="3">
        <f ca="1">Forudsætninger!E249*B23</f>
        <v>0</v>
      </c>
      <c r="DA23" s="3">
        <f ca="1">Forudsætninger!F249*C23</f>
        <v>0</v>
      </c>
      <c r="DB23" s="3">
        <f ca="1">Forudsætninger!G249*D23</f>
        <v>0</v>
      </c>
      <c r="DC23" s="3">
        <f ca="1">Forudsætninger!H249*E23</f>
        <v>0</v>
      </c>
      <c r="DD23" s="3">
        <f ca="1">Forudsætninger!I249*F23</f>
        <v>0</v>
      </c>
      <c r="DE23" s="3">
        <f ca="1">Forudsætninger!J249*G23</f>
        <v>0</v>
      </c>
      <c r="DF23" s="3">
        <f ca="1">Forudsætninger!K249*H23</f>
        <v>0</v>
      </c>
      <c r="DG23" s="3">
        <f ca="1">Forudsætninger!L249*I23</f>
        <v>0</v>
      </c>
      <c r="DH23" s="3">
        <f ca="1">Forudsætninger!M249*J23</f>
        <v>0</v>
      </c>
      <c r="DI23" s="3">
        <f ca="1">Forudsætninger!N249*K23</f>
        <v>0</v>
      </c>
      <c r="DJ23" s="3">
        <f ca="1">Forudsætninger!O249*L23</f>
        <v>0</v>
      </c>
      <c r="DK23" s="3">
        <f ca="1">Forudsætninger!P249*M23</f>
        <v>0</v>
      </c>
      <c r="DL23" s="3">
        <f ca="1">Forudsætninger!Q249*N23</f>
        <v>0</v>
      </c>
      <c r="DM23" s="3">
        <f ca="1">Forudsætninger!R249*O23</f>
        <v>0</v>
      </c>
      <c r="DN23" s="3">
        <f ca="1">Forudsætninger!S249*P23</f>
        <v>0</v>
      </c>
      <c r="DO23" s="3">
        <f ca="1">Forudsætninger!T249*Q23</f>
        <v>0</v>
      </c>
      <c r="DP23" s="3">
        <f ca="1">Forudsætninger!U249*R23</f>
        <v>0</v>
      </c>
      <c r="DQ23" s="3">
        <f ca="1">Forudsætninger!V249*S23</f>
        <v>0</v>
      </c>
      <c r="DR23" s="3">
        <f ca="1">Forudsætninger!W249*T23</f>
        <v>0</v>
      </c>
      <c r="DS23" s="3">
        <f ca="1">Forudsætninger!X249*U23</f>
        <v>0</v>
      </c>
      <c r="DT23" s="3">
        <f ca="1">Forudsætninger!Y249*V23</f>
        <v>0</v>
      </c>
      <c r="DU23" s="3">
        <f ca="1">Forudsætninger!Z249*W23</f>
        <v>0</v>
      </c>
      <c r="DV23" s="3">
        <f ca="1">Forudsætninger!AA249*X23</f>
        <v>0</v>
      </c>
      <c r="DW23" s="3">
        <f ca="1">Forudsætninger!AB249*Y23</f>
        <v>0</v>
      </c>
      <c r="DX23" s="3">
        <f ca="1">Forudsætninger!AC249*Z23</f>
        <v>0</v>
      </c>
      <c r="DY23" s="3">
        <f ca="1">Forudsætninger!AD249*AA23</f>
        <v>0</v>
      </c>
      <c r="DZ23" s="3">
        <f ca="1">Forudsætninger!AE249*AB23</f>
        <v>0</v>
      </c>
      <c r="EA23" s="3">
        <f ca="1">Forudsætninger!AF249*AC23</f>
        <v>0</v>
      </c>
      <c r="EB23" s="3">
        <f ca="1">Forudsætninger!AG249*AD23</f>
        <v>0</v>
      </c>
      <c r="EC23" s="3">
        <f ca="1">Forudsætninger!AH249*AE23</f>
        <v>0</v>
      </c>
      <c r="ED23" s="3">
        <f ca="1">Forudsætninger!AI249*AF23</f>
        <v>0</v>
      </c>
      <c r="EE23" s="3">
        <f ca="1">Forudsætninger!AJ249*AG23</f>
        <v>0</v>
      </c>
      <c r="EF23" s="3">
        <f ca="1">Forudsætninger!AK249*AH23</f>
        <v>0</v>
      </c>
      <c r="EG23" s="3">
        <f ca="1">Forudsætninger!AL249*AI23</f>
        <v>0</v>
      </c>
      <c r="EH23" s="3">
        <f ca="1">Forudsætninger!AM249*AJ23</f>
        <v>0</v>
      </c>
      <c r="EI23" s="3">
        <f ca="1">Forudsætninger!AN249*AK23</f>
        <v>0</v>
      </c>
      <c r="EJ23" s="3">
        <f ca="1">Forudsætninger!AO249*AL23</f>
        <v>0</v>
      </c>
      <c r="EK23" s="3">
        <f ca="1">Forudsætninger!AP249*AM23</f>
        <v>0</v>
      </c>
      <c r="EL23" s="3">
        <f ca="1">Forudsætninger!AQ249*AN23</f>
        <v>0</v>
      </c>
      <c r="EM23" s="3">
        <f ca="1">Forudsætninger!AR249*AO23</f>
        <v>0</v>
      </c>
      <c r="EN23" s="3">
        <f ca="1">Forudsætninger!AS249*AP23</f>
        <v>0</v>
      </c>
      <c r="EO23" s="3">
        <f ca="1">Forudsætninger!AT249*AQ23</f>
        <v>0</v>
      </c>
      <c r="EP23" s="3">
        <f ca="1">Forudsætninger!AU249*AR23</f>
        <v>0</v>
      </c>
      <c r="EQ23" s="3">
        <f ca="1">Forudsætninger!AV249*AS23</f>
        <v>0</v>
      </c>
      <c r="ER23" s="3">
        <f ca="1">Forudsætninger!AW249*AT23</f>
        <v>0</v>
      </c>
      <c r="ES23" s="3">
        <f ca="1">Forudsætninger!AX249*AU23</f>
        <v>0</v>
      </c>
      <c r="ET23" s="3">
        <f ca="1">Forudsætninger!AY249*AV23</f>
        <v>0</v>
      </c>
      <c r="EU23" s="3">
        <f ca="1">Forudsætninger!AZ249*AW23</f>
        <v>0</v>
      </c>
      <c r="EV23" s="3">
        <f ca="1">Forudsætninger!BA249*AX23</f>
        <v>0</v>
      </c>
      <c r="EW23" s="3">
        <f ca="1">Forudsætninger!BB249*AY23</f>
        <v>0</v>
      </c>
      <c r="EX23" s="3">
        <f ca="1">IF(Input!$B23="I",$AZ23,0)</f>
        <v>0</v>
      </c>
      <c r="EY23" s="3">
        <f ca="1">IF(Input!$B23="II",$AZ23,0)</f>
        <v>0</v>
      </c>
      <c r="EZ23" s="3">
        <f ca="1">IF(Input!$B23="III",$AZ23,0)</f>
        <v>0</v>
      </c>
      <c r="FA23" s="3">
        <f ca="1">IF(Input!$B23="IV",$AZ23,0)</f>
        <v>0</v>
      </c>
      <c r="FB23" s="3">
        <f ca="1">IF(Input!$B23="I",$CY23,0)</f>
        <v>0</v>
      </c>
      <c r="FC23" s="3">
        <f ca="1">IF(Input!$B23="II",$CY23,0)</f>
        <v>0</v>
      </c>
      <c r="FD23" s="3">
        <f ca="1">IF(Input!$B23="III",$CY23,0)</f>
        <v>0</v>
      </c>
      <c r="FE23" s="3">
        <f ca="1">IF(Input!$B23="IV",$CY23,0)</f>
        <v>0</v>
      </c>
      <c r="FF23" s="3">
        <f ca="1">IF(Input!$C23="Økonomisk",$AZ23,0)</f>
        <v>0</v>
      </c>
      <c r="FG23" s="3">
        <f ca="1">IF(Input!$C23="Miljø",$AZ23,0)</f>
        <v>0</v>
      </c>
    </row>
    <row r="24" spans="1:163">
      <c r="A24" s="2" t="str">
        <f ca="1">IF(Input!A24="","",Input!A24)</f>
        <v>Metan (CH4)</v>
      </c>
      <c r="B24" s="47">
        <f ca="1">IF('Differentierede effekter'!D24="",Input!J24+Input!G24+IF(Forudsætninger!$B$4=1,Input!K24,0),'Differentierede effekter'!D24)</f>
        <v>1.9809899999999998E-2</v>
      </c>
      <c r="C24" s="3">
        <f ca="1">IF(C$2-$B$2&lt;Forudsætninger!$B$4,IF('Differentierede effekter'!H24="",IF(Forudsætninger!$B$4&gt;C$2-$B$2,Input!$G24,0)+IF(Forudsætninger!$B$4=C$2-$B$2+1,Input!$K24,0),'Differentierede effekter'!H24),0)</f>
        <v>1.9809899999999998E-2</v>
      </c>
      <c r="D24" s="3">
        <f ca="1">IF(D$2-$B$2&lt;Forudsætninger!$B$4,IF('Differentierede effekter'!L24="",IF(Forudsætninger!$B$4&gt;D$2-$B$2,Input!$G24,0)+IF(Forudsætninger!$B$4=D$2-$B$2+1,Input!$K24,0),'Differentierede effekter'!L24),0)</f>
        <v>1.9809899999999998E-2</v>
      </c>
      <c r="E24" s="3">
        <f ca="1">IF(E$2-$B$2&lt;Forudsætninger!$B$4,IF('Differentierede effekter'!P24="",IF(Forudsætninger!$B$4&gt;E$2-$B$2,Input!$G24,0)+IF(Forudsætninger!$B$4=E$2-$B$2+1,Input!$K24,0),'Differentierede effekter'!P24),0)</f>
        <v>1.9809899999999998E-2</v>
      </c>
      <c r="F24" s="3">
        <f ca="1">IF(F$2-$B$2&lt;Forudsætninger!$B$4,IF('Differentierede effekter'!T24="",IF(Forudsætninger!$B$4&gt;F$2-$B$2,Input!$G24,0)+IF(Forudsætninger!$B$4=F$2-$B$2+1,Input!$K24,0),'Differentierede effekter'!T24),0)</f>
        <v>1.9809899999999998E-2</v>
      </c>
      <c r="G24" s="3">
        <f ca="1">IF(G$2-$B$2&lt;Forudsætninger!$B$4,IF('Differentierede effekter'!X24="",IF(Forudsætninger!$B$4&gt;G$2-$B$2,Input!$G24,0)+IF(Forudsætninger!$B$4=G$2-$B$2+1,Input!$K24,0),'Differentierede effekter'!X24),0)</f>
        <v>1.9809899999999998E-2</v>
      </c>
      <c r="H24" s="3">
        <f ca="1">IF(H$2-$B$2&lt;Forudsætninger!$B$4,IF('Differentierede effekter'!AB24="",IF(Forudsætninger!$B$4&gt;H$2-$B$2,Input!$G24,0)+IF(Forudsætninger!$B$4=H$2-$B$2+1,Input!$K24,0),'Differentierede effekter'!AB24),0)</f>
        <v>1.9809899999999998E-2</v>
      </c>
      <c r="I24" s="3">
        <f ca="1">IF(I$2-$B$2&lt;Forudsætninger!$B$4,IF('Differentierede effekter'!AF24="",IF(Forudsætninger!$B$4&gt;I$2-$B$2,Input!$G24,0)+IF(Forudsætninger!$B$4=I$2-$B$2+1,Input!$K24,0),'Differentierede effekter'!AF24),0)</f>
        <v>1.9809899999999998E-2</v>
      </c>
      <c r="J24" s="3">
        <f ca="1">IF(J$2-$B$2&lt;Forudsætninger!$B$4,IF('Differentierede effekter'!AJ24="",IF(Forudsætninger!$B$4&gt;J$2-$B$2,Input!$G24,0)+IF(Forudsætninger!$B$4=J$2-$B$2+1,Input!$K24,0),'Differentierede effekter'!AJ24),0)</f>
        <v>1.9809899999999998E-2</v>
      </c>
      <c r="K24" s="3">
        <f ca="1">IF(K$2-$B$2&lt;Forudsætninger!$B$4,IF('Differentierede effekter'!AN24="",IF(Forudsætninger!$B$4&gt;K$2-$B$2,Input!$G24,0)+IF(Forudsætninger!$B$4=K$2-$B$2+1,Input!$K24,0),'Differentierede effekter'!AN24),0)</f>
        <v>1.9809899999999998E-2</v>
      </c>
      <c r="L24" s="3">
        <f ca="1">IF(L$2-$B$2&lt;Forudsætninger!$B$4,IF('Differentierede effekter'!AR24="",IF(Forudsætninger!$B$4&gt;L$2-$B$2,Input!$G24,0)+IF(Forudsætninger!$B$4=L$2-$B$2+1,Input!$K24,0),'Differentierede effekter'!AR24),0)</f>
        <v>0</v>
      </c>
      <c r="M24" s="3">
        <f ca="1">IF(M$2-$B$2&lt;Forudsætninger!$B$4,IF('Differentierede effekter'!AV24="",IF(Forudsætninger!$B$4&gt;M$2-$B$2,Input!$G24,0)+IF(Forudsætninger!$B$4=M$2-$B$2+1,Input!$K24,0),'Differentierede effekter'!AV24),0)</f>
        <v>0</v>
      </c>
      <c r="N24" s="3">
        <f ca="1">IF(N$2-$B$2&lt;Forudsætninger!$B$4,IF('Differentierede effekter'!AZ24="",IF(Forudsætninger!$B$4&gt;N$2-$B$2,Input!$G24,0)+IF(Forudsætninger!$B$4=N$2-$B$2+1,Input!$K24,0),'Differentierede effekter'!AZ24),0)</f>
        <v>0</v>
      </c>
      <c r="O24" s="3">
        <f ca="1">IF(O$2-$B$2&lt;Forudsætninger!$B$4,IF('Differentierede effekter'!BD24="",IF(Forudsætninger!$B$4&gt;O$2-$B$2,Input!$G24,0)+IF(Forudsætninger!$B$4=O$2-$B$2+1,Input!$K24,0),'Differentierede effekter'!BD24),0)</f>
        <v>0</v>
      </c>
      <c r="P24" s="3">
        <f ca="1">IF(P$2-$B$2&lt;Forudsætninger!$B$4,IF('Differentierede effekter'!BH24="",IF(Forudsætninger!$B$4&gt;P$2-$B$2,Input!$G24,0)+IF(Forudsætninger!$B$4=P$2-$B$2+1,Input!$K24,0),'Differentierede effekter'!BH24),0)</f>
        <v>0</v>
      </c>
      <c r="Q24" s="3">
        <f ca="1">IF(Q$2-$B$2&lt;Forudsætninger!$B$4,IF('Differentierede effekter'!BL24="",IF(Forudsætninger!$B$4&gt;Q$2-$B$2,Input!$G24,0)+IF(Forudsætninger!$B$4=Q$2-$B$2+1,Input!$K24,0),'Differentierede effekter'!BL24),0)</f>
        <v>0</v>
      </c>
      <c r="R24" s="3">
        <f ca="1">IF(R$2-$B$2&lt;Forudsætninger!$B$4,IF('Differentierede effekter'!BP24="",IF(Forudsætninger!$B$4&gt;R$2-$B$2,Input!$G24,0)+IF(Forudsætninger!$B$4=R$2-$B$2+1,Input!$K24,0),'Differentierede effekter'!BP24),0)</f>
        <v>0</v>
      </c>
      <c r="S24" s="3">
        <f ca="1">IF(S$2-$B$2&lt;Forudsætninger!$B$4,IF('Differentierede effekter'!BT24="",IF(Forudsætninger!$B$4&gt;S$2-$B$2,Input!$G24,0)+IF(Forudsætninger!$B$4=S$2-$B$2+1,Input!$K24,0),'Differentierede effekter'!BT24),0)</f>
        <v>0</v>
      </c>
      <c r="T24" s="3">
        <f ca="1">IF(T$2-$B$2&lt;Forudsætninger!$B$4,IF('Differentierede effekter'!BX24="",IF(Forudsætninger!$B$4&gt;T$2-$B$2,Input!$G24,0)+IF(Forudsætninger!$B$4=T$2-$B$2+1,Input!$K24,0),'Differentierede effekter'!BX24),0)</f>
        <v>0</v>
      </c>
      <c r="U24" s="3">
        <f ca="1">IF(U$2-$B$2&lt;Forudsætninger!$B$4,IF('Differentierede effekter'!CB24="",IF(Forudsætninger!$B$4&gt;U$2-$B$2,Input!$G24,0)+IF(Forudsætninger!$B$4=U$2-$B$2+1,Input!$K24,0),'Differentierede effekter'!CB24),0)</f>
        <v>0</v>
      </c>
      <c r="V24" s="3">
        <f ca="1">IF(V$2-$B$2&lt;Forudsætninger!$B$4,IF('Differentierede effekter'!CF24="",IF(Forudsætninger!$B$4&gt;V$2-$B$2,Input!$G24,0)+IF(Forudsætninger!$B$4=V$2-$B$2+1,Input!$K24,0),'Differentierede effekter'!CF24),0)</f>
        <v>0</v>
      </c>
      <c r="W24" s="3">
        <f ca="1">IF(W$2-$B$2&lt;Forudsætninger!$B$4,IF('Differentierede effekter'!CJ24="",IF(Forudsætninger!$B$4&gt;W$2-$B$2,Input!$G24,0)+IF(Forudsætninger!$B$4=W$2-$B$2+1,Input!$K24,0),'Differentierede effekter'!CJ24),0)</f>
        <v>0</v>
      </c>
      <c r="X24" s="3">
        <f ca="1">IF(X$2-$B$2&lt;Forudsætninger!$B$4,IF('Differentierede effekter'!CN24="",IF(Forudsætninger!$B$4&gt;X$2-$B$2,Input!$G24,0)+IF(Forudsætninger!$B$4=X$2-$B$2+1,Input!$K24,0),'Differentierede effekter'!CN24),0)</f>
        <v>0</v>
      </c>
      <c r="Y24" s="3">
        <f ca="1">IF(Y$2-$B$2&lt;Forudsætninger!$B$4,IF('Differentierede effekter'!CR24="",IF(Forudsætninger!$B$4&gt;Y$2-$B$2,Input!$G24,0)+IF(Forudsætninger!$B$4=Y$2-$B$2+1,Input!$K24,0),'Differentierede effekter'!CR24),0)</f>
        <v>0</v>
      </c>
      <c r="Z24" s="3">
        <f ca="1">IF(Z$2-$B$2&lt;Forudsætninger!$B$4,IF('Differentierede effekter'!CV24="",IF(Forudsætninger!$B$4&gt;Z$2-$B$2,Input!$G24,0)+IF(Forudsætninger!$B$4=Z$2-$B$2+1,Input!$K24,0),'Differentierede effekter'!CV24),0)</f>
        <v>0</v>
      </c>
      <c r="AA24" s="3">
        <f ca="1">IF(AA$2-$B$2&lt;Forudsætninger!$B$4,IF('Differentierede effekter'!CZ24="",IF(Forudsætninger!$B$4&gt;AA$2-$B$2,Input!$G24,0)+IF(Forudsætninger!$B$4=AA$2-$B$2+1,Input!$K24,0),'Differentierede effekter'!CZ24),0)</f>
        <v>0</v>
      </c>
      <c r="AB24" s="3">
        <f ca="1">IF(AB$2-$B$2&lt;Forudsætninger!$B$4,IF('Differentierede effekter'!DD24="",IF(Forudsætninger!$B$4&gt;AB$2-$B$2,Input!$G24,0)+IF(Forudsætninger!$B$4=AB$2-$B$2+1,Input!$K24,0),'Differentierede effekter'!DD24),0)</f>
        <v>0</v>
      </c>
      <c r="AC24" s="3">
        <f ca="1">IF(AC$2-$B$2&lt;Forudsætninger!$B$4,IF('Differentierede effekter'!DH24="",IF(Forudsætninger!$B$4&gt;AC$2-$B$2,Input!$G24,0)+IF(Forudsætninger!$B$4=AC$2-$B$2+1,Input!$K24,0),'Differentierede effekter'!DH24),0)</f>
        <v>0</v>
      </c>
      <c r="AD24" s="3">
        <f ca="1">IF(AD$2-$B$2&lt;Forudsætninger!$B$4,IF('Differentierede effekter'!DL24="",IF(Forudsætninger!$B$4&gt;AD$2-$B$2,Input!$G24,0)+IF(Forudsætninger!$B$4=AD$2-$B$2+1,Input!$K24,0),'Differentierede effekter'!DL24),0)</f>
        <v>0</v>
      </c>
      <c r="AE24" s="3">
        <f ca="1">IF(AE$2-$B$2&lt;Forudsætninger!$B$4,IF('Differentierede effekter'!DP24="",IF(Forudsætninger!$B$4&gt;AE$2-$B$2,Input!$G24,0)+IF(Forudsætninger!$B$4=AE$2-$B$2+1,Input!$K24,0),'Differentierede effekter'!DP24),0)</f>
        <v>0</v>
      </c>
      <c r="AF24" s="3">
        <f ca="1">IF(AF$2-$B$2&lt;Forudsætninger!$B$4,IF('Differentierede effekter'!DQ24="",IF(Forudsætninger!$B$4&gt;AF$2-$B$2,Input!$G24,0)+IF(Forudsætninger!$B$4=AF$2-$B$2+1,Input!$K24,0),'Differentierede effekter'!DQ24),0)</f>
        <v>0</v>
      </c>
      <c r="AG24" s="3">
        <f ca="1">IF(AG$2-$B$2&lt;Forudsætninger!$B$4,IF('Differentierede effekter'!DU24="",IF(Forudsætninger!$B$4&gt;AG$2-$B$2,Input!$G24,0)+IF(Forudsætninger!$B$4=AG$2-$B$2+1,Input!$K24,0),'Differentierede effekter'!DU24),0)</f>
        <v>0</v>
      </c>
      <c r="AH24" s="3">
        <f ca="1">IF(AH$2-$B$2&lt;Forudsætninger!$B$4,IF('Differentierede effekter'!DY24="",IF(Forudsætninger!$B$4&gt;AH$2-$B$2,Input!$G24,0)+IF(Forudsætninger!$B$4=AH$2-$B$2+1,Input!$K24,0),'Differentierede effekter'!DY24),0)</f>
        <v>0</v>
      </c>
      <c r="AI24" s="3">
        <f ca="1">IF(AI$2-$B$2&lt;Forudsætninger!$B$4,IF('Differentierede effekter'!EC24="",IF(Forudsætninger!$B$4&gt;AI$2-$B$2,Input!$G24,0)+IF(Forudsætninger!$B$4=AI$2-$B$2+1,Input!$K24,0),'Differentierede effekter'!EC24),0)</f>
        <v>0</v>
      </c>
      <c r="AJ24" s="3">
        <f ca="1">IF(AJ$2-$B$2&lt;Forudsætninger!$B$4,IF('Differentierede effekter'!EG24="",IF(Forudsætninger!$B$4&gt;AJ$2-$B$2,Input!$G24,0)+IF(Forudsætninger!$B$4=AJ$2-$B$2+1,Input!$K24,0),'Differentierede effekter'!EG24),0)</f>
        <v>0</v>
      </c>
      <c r="AK24" s="3">
        <f ca="1">IF(AK$2-$B$2&lt;Forudsætninger!$B$4,IF('Differentierede effekter'!EK24="",IF(Forudsætninger!$B$4&gt;AK$2-$B$2,Input!$G24,0)+IF(Forudsætninger!$B$4=AK$2-$B$2+1,Input!$K24,0),'Differentierede effekter'!EK24),0)</f>
        <v>0</v>
      </c>
      <c r="AL24" s="3">
        <f ca="1">IF(AL$2-$B$2&lt;Forudsætninger!$B$4,IF('Differentierede effekter'!EO24="",IF(Forudsætninger!$B$4&gt;AL$2-$B$2,Input!$G24,0)+IF(Forudsætninger!$B$4=AL$2-$B$2+1,Input!$K24,0),'Differentierede effekter'!EO24),0)</f>
        <v>0</v>
      </c>
      <c r="AM24" s="3">
        <f ca="1">IF(AM$2-$B$2&lt;Forudsætninger!$B$4,IF('Differentierede effekter'!EP24="",IF(Forudsætninger!$B$4&gt;AM$2-$B$2,Input!$G24,0)+IF(Forudsætninger!$B$4=AM$2-$B$2+1,Input!$K24,0),'Differentierede effekter'!EP24),0)</f>
        <v>0</v>
      </c>
      <c r="AN24" s="3">
        <f ca="1">IF(AN$2-$B$2&lt;Forudsætninger!$B$4,IF('Differentierede effekter'!ET24="",IF(Forudsætninger!$B$4&gt;AN$2-$B$2,Input!$G24,0)+IF(Forudsætninger!$B$4=AN$2-$B$2+1,Input!$K24,0),'Differentierede effekter'!ET24),0)</f>
        <v>0</v>
      </c>
      <c r="AO24" s="3">
        <f ca="1">IF(AO$2-$B$2&lt;Forudsætninger!$B$4,IF('Differentierede effekter'!EX24="",IF(Forudsætninger!$B$4&gt;AO$2-$B$2,Input!$G24,0)+IF(Forudsætninger!$B$4=AO$2-$B$2+1,Input!$K24,0),'Differentierede effekter'!EX24),0)</f>
        <v>0</v>
      </c>
      <c r="AP24" s="3">
        <f ca="1">IF(AP$2-$B$2&lt;Forudsætninger!$B$4,IF('Differentierede effekter'!FB24="",IF(Forudsætninger!$B$4&gt;AP$2-$B$2,Input!$G24,0)+IF(Forudsætninger!$B$4=AP$2-$B$2+1,Input!$K24,0),'Differentierede effekter'!FB24),0)</f>
        <v>0</v>
      </c>
      <c r="AQ24" s="3">
        <f ca="1">IF(AQ$2-$B$2&lt;Forudsætninger!$B$4,IF('Differentierede effekter'!FF24="",IF(Forudsætninger!$B$4&gt;AQ$2-$B$2,Input!$G24,0)+IF(Forudsætninger!$B$4=AQ$2-$B$2+1,Input!$K24,0),'Differentierede effekter'!FF24),0)</f>
        <v>0</v>
      </c>
      <c r="AR24" s="3">
        <f ca="1">IF(AR$2-$B$2&lt;Forudsætninger!$B$4,IF('Differentierede effekter'!FJ24="",IF(Forudsætninger!$B$4&gt;AR$2-$B$2,Input!$G24,0)+IF(Forudsætninger!$B$4=AR$2-$B$2+1,Input!$K24,0),'Differentierede effekter'!FJ24),0)</f>
        <v>0</v>
      </c>
      <c r="AS24" s="3">
        <f ca="1">IF(AS$2-$B$2&lt;Forudsætninger!$B$4,IF('Differentierede effekter'!FN24="",IF(Forudsætninger!$B$4&gt;AS$2-$B$2,Input!$G24,0)+IF(Forudsætninger!$B$4=AS$2-$B$2+1,Input!$K24,0),'Differentierede effekter'!FN24),0)</f>
        <v>0</v>
      </c>
      <c r="AT24" s="3">
        <f ca="1">IF(AT$2-$B$2&lt;Forudsætninger!$B$4,IF('Differentierede effekter'!FR24="",IF(Forudsætninger!$B$4&gt;AT$2-$B$2,Input!$G24,0)+IF(Forudsætninger!$B$4=AT$2-$B$2+1,Input!$K24,0),'Differentierede effekter'!FR24),0)</f>
        <v>0</v>
      </c>
      <c r="AU24" s="3">
        <f ca="1">IF(AU$2-$B$2&lt;Forudsætninger!$B$4,IF('Differentierede effekter'!FV24="",IF(Forudsætninger!$B$4&gt;AU$2-$B$2,Input!$G24,0)+IF(Forudsætninger!$B$4=AU$2-$B$2+1,Input!$K24,0),'Differentierede effekter'!FV24),0)</f>
        <v>0</v>
      </c>
      <c r="AV24" s="3">
        <f ca="1">IF(AV$2-$B$2&lt;Forudsætninger!$B$4,IF('Differentierede effekter'!FZ24="",IF(Forudsætninger!$B$4&gt;AV$2-$B$2,Input!$G24,0)+IF(Forudsætninger!$B$4=AV$2-$B$2+1,Input!$K24,0),'Differentierede effekter'!FZ24),0)</f>
        <v>0</v>
      </c>
      <c r="AW24" s="3">
        <f ca="1">IF(AW$2-$B$2&lt;Forudsætninger!$B$4,IF('Differentierede effekter'!GD24="",IF(Forudsætninger!$B$4&gt;AW$2-$B$2,Input!$G24,0)+IF(Forudsætninger!$B$4=AW$2-$B$2+1,Input!$K24,0),'Differentierede effekter'!GD24),0)</f>
        <v>0</v>
      </c>
      <c r="AX24" s="3">
        <f ca="1">IF(AX$2-$B$2&lt;Forudsætninger!$B$4,IF('Differentierede effekter'!GH24="",IF(Forudsætninger!$B$4&gt;AX$2-$B$2,Input!$G24,0)+IF(Forudsætninger!$B$4=AX$2-$B$2+1,Input!$K24,0),'Differentierede effekter'!GH24),0)</f>
        <v>0</v>
      </c>
      <c r="AY24" s="3">
        <f ca="1">IF(AY$2-$B$2&lt;Forudsætninger!$B$4,IF('Differentierede effekter'!GL24="",IF(Forudsætninger!$B$4&gt;AY$2-$B$2,Input!$G24,0)+IF(Forudsætninger!$B$4=AY$2-$B$2+1,Input!$K24,0),'Differentierede effekter'!GL24),0)</f>
        <v>0</v>
      </c>
      <c r="AZ24" s="4">
        <f ca="1">NPV(Forudsætninger!$B$2,BA24:CX24)*(1+Forudsætninger!$B$2)</f>
        <v>0.67162765233567645</v>
      </c>
      <c r="BA24" s="3">
        <f ca="1">Forudsætninger!B104*B24</f>
        <v>5.7135725048036955E-2</v>
      </c>
      <c r="BB24" s="3">
        <f ca="1">Forudsætninger!C104*C24</f>
        <v>6.3635291654030576E-2</v>
      </c>
      <c r="BC24" s="3">
        <f ca="1">Forudsætninger!D104*D24</f>
        <v>7.0185242497279962E-2</v>
      </c>
      <c r="BD24" s="3">
        <f ca="1">Forudsætninger!E104*E24</f>
        <v>7.8297104695458059E-2</v>
      </c>
      <c r="BE24" s="3">
        <f ca="1">Forudsætninger!F104*F24</f>
        <v>8.6711272317170726E-2</v>
      </c>
      <c r="BF24" s="3">
        <f ca="1">Forudsætninger!G104*G24</f>
        <v>9.079239553488766E-2</v>
      </c>
      <c r="BG24" s="3">
        <f ca="1">Forudsætninger!H104*H24</f>
        <v>9.4923902989860351E-2</v>
      </c>
      <c r="BH24" s="3">
        <f ca="1">Forudsætninger!I104*I24</f>
        <v>9.9005026207577271E-2</v>
      </c>
      <c r="BI24" s="3">
        <f ca="1">Forudsætninger!J104*J24</f>
        <v>0.10313653366254998</v>
      </c>
      <c r="BJ24" s="3">
        <f ca="1">Forudsætninger!K104*K24</f>
        <v>0.1072176568802669</v>
      </c>
      <c r="BK24" s="3">
        <f ca="1">Forudsætninger!L104*L24</f>
        <v>0</v>
      </c>
      <c r="BL24" s="3">
        <f ca="1">Forudsætninger!M104*M24</f>
        <v>0</v>
      </c>
      <c r="BM24" s="3">
        <f ca="1">Forudsætninger!N104*N24</f>
        <v>0</v>
      </c>
      <c r="BN24" s="3">
        <f ca="1">Forudsætninger!O104*O24</f>
        <v>0</v>
      </c>
      <c r="BO24" s="3">
        <f ca="1">Forudsætninger!P104*P24</f>
        <v>0</v>
      </c>
      <c r="BP24" s="3">
        <f ca="1">Forudsætninger!Q104*Q24</f>
        <v>0</v>
      </c>
      <c r="BQ24" s="3">
        <f ca="1">Forudsætninger!R104*R24</f>
        <v>0</v>
      </c>
      <c r="BR24" s="3">
        <f ca="1">Forudsætninger!S104*S24</f>
        <v>0</v>
      </c>
      <c r="BS24" s="3">
        <f ca="1">Forudsætninger!T104*T24</f>
        <v>0</v>
      </c>
      <c r="BT24" s="3">
        <f ca="1">Forudsætninger!U104*U24</f>
        <v>0</v>
      </c>
      <c r="BU24" s="3">
        <f ca="1">Forudsætninger!V104*V24</f>
        <v>0</v>
      </c>
      <c r="BV24" s="3">
        <f ca="1">Forudsætninger!W104*W24</f>
        <v>0</v>
      </c>
      <c r="BW24" s="3">
        <f ca="1">Forudsætninger!X104*X24</f>
        <v>0</v>
      </c>
      <c r="BX24" s="3">
        <f ca="1">Forudsætninger!Y104*Y24</f>
        <v>0</v>
      </c>
      <c r="BY24" s="3">
        <f ca="1">Forudsætninger!Z104*Z24</f>
        <v>0</v>
      </c>
      <c r="BZ24" s="3">
        <f ca="1">Forudsætninger!AA104*AA24</f>
        <v>0</v>
      </c>
      <c r="CA24" s="3">
        <f ca="1">Forudsætninger!AB104*AB24</f>
        <v>0</v>
      </c>
      <c r="CB24" s="3">
        <f ca="1">Forudsætninger!AC104*AC24</f>
        <v>0</v>
      </c>
      <c r="CC24" s="3">
        <f ca="1">Forudsætninger!AD104*AD24</f>
        <v>0</v>
      </c>
      <c r="CD24" s="3">
        <f ca="1">Forudsætninger!AE104*AE24</f>
        <v>0</v>
      </c>
      <c r="CE24" s="3">
        <f ca="1">Forudsætninger!AF104*AF24</f>
        <v>0</v>
      </c>
      <c r="CF24" s="3">
        <f ca="1">Forudsætninger!AG104*AG24</f>
        <v>0</v>
      </c>
      <c r="CG24" s="3">
        <f ca="1">Forudsætninger!AH104*AH24</f>
        <v>0</v>
      </c>
      <c r="CH24" s="3">
        <f ca="1">Forudsætninger!AI104*AI24</f>
        <v>0</v>
      </c>
      <c r="CI24" s="3">
        <f ca="1">Forudsætninger!AJ104*AJ24</f>
        <v>0</v>
      </c>
      <c r="CJ24" s="3">
        <f ca="1">Forudsætninger!AK104*AK24</f>
        <v>0</v>
      </c>
      <c r="CK24" s="3">
        <f ca="1">Forudsætninger!AL104*AL24</f>
        <v>0</v>
      </c>
      <c r="CL24" s="3">
        <f ca="1">Forudsætninger!AM104*AM24</f>
        <v>0</v>
      </c>
      <c r="CM24" s="3">
        <f ca="1">Forudsætninger!AN104*AN24</f>
        <v>0</v>
      </c>
      <c r="CN24" s="3">
        <f ca="1">Forudsætninger!AO104*AO24</f>
        <v>0</v>
      </c>
      <c r="CO24" s="3">
        <f ca="1">Forudsætninger!AP104*AP24</f>
        <v>0</v>
      </c>
      <c r="CP24" s="3">
        <f ca="1">Forudsætninger!AQ104*AQ24</f>
        <v>0</v>
      </c>
      <c r="CQ24" s="3">
        <f ca="1">Forudsætninger!AR104*AR24</f>
        <v>0</v>
      </c>
      <c r="CR24" s="3">
        <f ca="1">Forudsætninger!AS104*AS24</f>
        <v>0</v>
      </c>
      <c r="CS24" s="3">
        <f ca="1">Forudsætninger!AT104*AT24</f>
        <v>0</v>
      </c>
      <c r="CT24" s="3">
        <f ca="1">Forudsætninger!AU104*AU24</f>
        <v>0</v>
      </c>
      <c r="CU24" s="3">
        <f ca="1">Forudsætninger!AV104*AV24</f>
        <v>0</v>
      </c>
      <c r="CV24" s="3">
        <f ca="1">Forudsætninger!AW104*AW24</f>
        <v>0</v>
      </c>
      <c r="CW24" s="3">
        <f ca="1">Forudsætninger!AX104*AX24</f>
        <v>0</v>
      </c>
      <c r="CX24" s="3">
        <f ca="1">Forudsætninger!AY104*AY24</f>
        <v>0</v>
      </c>
      <c r="CY24" s="4">
        <f ca="1">NPV(Forudsætninger!$B$3,CZ24:EW24)*(1+Forudsætninger!$B$3)</f>
        <v>0</v>
      </c>
      <c r="CZ24" s="3">
        <f ca="1">Forudsætninger!E250*B24</f>
        <v>0</v>
      </c>
      <c r="DA24" s="3">
        <f ca="1">Forudsætninger!F250*C24</f>
        <v>0</v>
      </c>
      <c r="DB24" s="3">
        <f ca="1">Forudsætninger!G250*D24</f>
        <v>0</v>
      </c>
      <c r="DC24" s="3">
        <f ca="1">Forudsætninger!H250*E24</f>
        <v>0</v>
      </c>
      <c r="DD24" s="3">
        <f ca="1">Forudsætninger!I250*F24</f>
        <v>0</v>
      </c>
      <c r="DE24" s="3">
        <f ca="1">Forudsætninger!J250*G24</f>
        <v>0</v>
      </c>
      <c r="DF24" s="3">
        <f ca="1">Forudsætninger!K250*H24</f>
        <v>0</v>
      </c>
      <c r="DG24" s="3">
        <f ca="1">Forudsætninger!L250*I24</f>
        <v>0</v>
      </c>
      <c r="DH24" s="3">
        <f ca="1">Forudsætninger!M250*J24</f>
        <v>0</v>
      </c>
      <c r="DI24" s="3">
        <f ca="1">Forudsætninger!N250*K24</f>
        <v>0</v>
      </c>
      <c r="DJ24" s="3">
        <f ca="1">Forudsætninger!O250*L24</f>
        <v>0</v>
      </c>
      <c r="DK24" s="3">
        <f ca="1">Forudsætninger!P250*M24</f>
        <v>0</v>
      </c>
      <c r="DL24" s="3">
        <f ca="1">Forudsætninger!Q250*N24</f>
        <v>0</v>
      </c>
      <c r="DM24" s="3">
        <f ca="1">Forudsætninger!R250*O24</f>
        <v>0</v>
      </c>
      <c r="DN24" s="3">
        <f ca="1">Forudsætninger!S250*P24</f>
        <v>0</v>
      </c>
      <c r="DO24" s="3">
        <f ca="1">Forudsætninger!T250*Q24</f>
        <v>0</v>
      </c>
      <c r="DP24" s="3">
        <f ca="1">Forudsætninger!U250*R24</f>
        <v>0</v>
      </c>
      <c r="DQ24" s="3">
        <f ca="1">Forudsætninger!V250*S24</f>
        <v>0</v>
      </c>
      <c r="DR24" s="3">
        <f ca="1">Forudsætninger!W250*T24</f>
        <v>0</v>
      </c>
      <c r="DS24" s="3">
        <f ca="1">Forudsætninger!X250*U24</f>
        <v>0</v>
      </c>
      <c r="DT24" s="3">
        <f ca="1">Forudsætninger!Y250*V24</f>
        <v>0</v>
      </c>
      <c r="DU24" s="3">
        <f ca="1">Forudsætninger!Z250*W24</f>
        <v>0</v>
      </c>
      <c r="DV24" s="3">
        <f ca="1">Forudsætninger!AA250*X24</f>
        <v>0</v>
      </c>
      <c r="DW24" s="3">
        <f ca="1">Forudsætninger!AB250*Y24</f>
        <v>0</v>
      </c>
      <c r="DX24" s="3">
        <f ca="1">Forudsætninger!AC250*Z24</f>
        <v>0</v>
      </c>
      <c r="DY24" s="3">
        <f ca="1">Forudsætninger!AD250*AA24</f>
        <v>0</v>
      </c>
      <c r="DZ24" s="3">
        <f ca="1">Forudsætninger!AE250*AB24</f>
        <v>0</v>
      </c>
      <c r="EA24" s="3">
        <f ca="1">Forudsætninger!AF250*AC24</f>
        <v>0</v>
      </c>
      <c r="EB24" s="3">
        <f ca="1">Forudsætninger!AG250*AD24</f>
        <v>0</v>
      </c>
      <c r="EC24" s="3">
        <f ca="1">Forudsætninger!AH250*AE24</f>
        <v>0</v>
      </c>
      <c r="ED24" s="3">
        <f ca="1">Forudsætninger!AI250*AF24</f>
        <v>0</v>
      </c>
      <c r="EE24" s="3">
        <f ca="1">Forudsætninger!AJ250*AG24</f>
        <v>0</v>
      </c>
      <c r="EF24" s="3">
        <f ca="1">Forudsætninger!AK250*AH24</f>
        <v>0</v>
      </c>
      <c r="EG24" s="3">
        <f ca="1">Forudsætninger!AL250*AI24</f>
        <v>0</v>
      </c>
      <c r="EH24" s="3">
        <f ca="1">Forudsætninger!AM250*AJ24</f>
        <v>0</v>
      </c>
      <c r="EI24" s="3">
        <f ca="1">Forudsætninger!AN250*AK24</f>
        <v>0</v>
      </c>
      <c r="EJ24" s="3">
        <f ca="1">Forudsætninger!AO250*AL24</f>
        <v>0</v>
      </c>
      <c r="EK24" s="3">
        <f ca="1">Forudsætninger!AP250*AM24</f>
        <v>0</v>
      </c>
      <c r="EL24" s="3">
        <f ca="1">Forudsætninger!AQ250*AN24</f>
        <v>0</v>
      </c>
      <c r="EM24" s="3">
        <f ca="1">Forudsætninger!AR250*AO24</f>
        <v>0</v>
      </c>
      <c r="EN24" s="3">
        <f ca="1">Forudsætninger!AS250*AP24</f>
        <v>0</v>
      </c>
      <c r="EO24" s="3">
        <f ca="1">Forudsætninger!AT250*AQ24</f>
        <v>0</v>
      </c>
      <c r="EP24" s="3">
        <f ca="1">Forudsætninger!AU250*AR24</f>
        <v>0</v>
      </c>
      <c r="EQ24" s="3">
        <f ca="1">Forudsætninger!AV250*AS24</f>
        <v>0</v>
      </c>
      <c r="ER24" s="3">
        <f ca="1">Forudsætninger!AW250*AT24</f>
        <v>0</v>
      </c>
      <c r="ES24" s="3">
        <f ca="1">Forudsætninger!AX250*AU24</f>
        <v>0</v>
      </c>
      <c r="ET24" s="3">
        <f ca="1">Forudsætninger!AY250*AV24</f>
        <v>0</v>
      </c>
      <c r="EU24" s="3">
        <f ca="1">Forudsætninger!AZ250*AW24</f>
        <v>0</v>
      </c>
      <c r="EV24" s="3">
        <f ca="1">Forudsætninger!BA250*AX24</f>
        <v>0</v>
      </c>
      <c r="EW24" s="3">
        <f ca="1">Forudsætninger!BB250*AY24</f>
        <v>0</v>
      </c>
      <c r="EX24" s="3">
        <f ca="1">IF(Input!$B24="I",$AZ24,0)</f>
        <v>0</v>
      </c>
      <c r="EY24" s="3">
        <f ca="1">IF(Input!$B24="II",$AZ24,0)</f>
        <v>0</v>
      </c>
      <c r="EZ24" s="3">
        <f ca="1">IF(Input!$B24="III",$AZ24,0)</f>
        <v>0.67162765233567645</v>
      </c>
      <c r="FA24" s="3">
        <f ca="1">IF(Input!$B24="IV",$AZ24,0)</f>
        <v>0</v>
      </c>
      <c r="FB24" s="3">
        <f ca="1">IF(Input!$B24="I",$CY24,0)</f>
        <v>0</v>
      </c>
      <c r="FC24" s="3">
        <f ca="1">IF(Input!$B24="II",$CY24,0)</f>
        <v>0</v>
      </c>
      <c r="FD24" s="3">
        <f ca="1">IF(Input!$B24="III",$CY24,0)</f>
        <v>0</v>
      </c>
      <c r="FE24" s="3">
        <f ca="1">IF(Input!$B24="IV",$CY24,0)</f>
        <v>0</v>
      </c>
      <c r="FF24" s="3">
        <f ca="1">IF(Input!$C24="Økonomisk",$AZ24,0)</f>
        <v>0</v>
      </c>
      <c r="FG24" s="3">
        <f ca="1">IF(Input!$C24="Miljø",$AZ24,0)</f>
        <v>0.67162765233567645</v>
      </c>
    </row>
    <row r="25" spans="1:163">
      <c r="A25" s="2" t="str">
        <f ca="1">IF(Input!A25="","",Input!A25)</f>
        <v>Lattergas (N2O)</v>
      </c>
      <c r="B25" s="3">
        <f ca="1">IF('Differentierede effekter'!D25="",Input!J25+Input!G25+IF(Forudsætninger!$B$4=1,Input!K25,0),'Differentierede effekter'!D25)</f>
        <v>5.0984999999999995E-4</v>
      </c>
      <c r="C25" s="3">
        <f ca="1">IF(C$2-$B$2&lt;Forudsætninger!$B$4,IF('Differentierede effekter'!H25="",IF(Forudsætninger!$B$4&gt;C$2-$B$2,Input!$G25,0)+IF(Forudsætninger!$B$4=C$2-$B$2+1,Input!$K25,0),'Differentierede effekter'!H25),0)</f>
        <v>5.0984999999999995E-4</v>
      </c>
      <c r="D25" s="3">
        <f ca="1">IF(D$2-$B$2&lt;Forudsætninger!$B$4,IF('Differentierede effekter'!L25="",IF(Forudsætninger!$B$4&gt;D$2-$B$2,Input!$G25,0)+IF(Forudsætninger!$B$4=D$2-$B$2+1,Input!$K25,0),'Differentierede effekter'!L25),0)</f>
        <v>5.0984999999999995E-4</v>
      </c>
      <c r="E25" s="3">
        <f ca="1">IF(E$2-$B$2&lt;Forudsætninger!$B$4,IF('Differentierede effekter'!P25="",IF(Forudsætninger!$B$4&gt;E$2-$B$2,Input!$G25,0)+IF(Forudsætninger!$B$4=E$2-$B$2+1,Input!$K25,0),'Differentierede effekter'!P25),0)</f>
        <v>5.0984999999999995E-4</v>
      </c>
      <c r="F25" s="3">
        <f ca="1">IF(F$2-$B$2&lt;Forudsætninger!$B$4,IF('Differentierede effekter'!T25="",IF(Forudsætninger!$B$4&gt;F$2-$B$2,Input!$G25,0)+IF(Forudsætninger!$B$4=F$2-$B$2+1,Input!$K25,0),'Differentierede effekter'!T25),0)</f>
        <v>5.0984999999999995E-4</v>
      </c>
      <c r="G25" s="3">
        <f ca="1">IF(G$2-$B$2&lt;Forudsætninger!$B$4,IF('Differentierede effekter'!X25="",IF(Forudsætninger!$B$4&gt;G$2-$B$2,Input!$G25,0)+IF(Forudsætninger!$B$4=G$2-$B$2+1,Input!$K25,0),'Differentierede effekter'!X25),0)</f>
        <v>5.0984999999999995E-4</v>
      </c>
      <c r="H25" s="3">
        <f ca="1">IF(H$2-$B$2&lt;Forudsætninger!$B$4,IF('Differentierede effekter'!AB25="",IF(Forudsætninger!$B$4&gt;H$2-$B$2,Input!$G25,0)+IF(Forudsætninger!$B$4=H$2-$B$2+1,Input!$K25,0),'Differentierede effekter'!AB25),0)</f>
        <v>5.0984999999999995E-4</v>
      </c>
      <c r="I25" s="3">
        <f ca="1">IF(I$2-$B$2&lt;Forudsætninger!$B$4,IF('Differentierede effekter'!AF25="",IF(Forudsætninger!$B$4&gt;I$2-$B$2,Input!$G25,0)+IF(Forudsætninger!$B$4=I$2-$B$2+1,Input!$K25,0),'Differentierede effekter'!AF25),0)</f>
        <v>5.0984999999999995E-4</v>
      </c>
      <c r="J25" s="3">
        <f ca="1">IF(J$2-$B$2&lt;Forudsætninger!$B$4,IF('Differentierede effekter'!AJ25="",IF(Forudsætninger!$B$4&gt;J$2-$B$2,Input!$G25,0)+IF(Forudsætninger!$B$4=J$2-$B$2+1,Input!$K25,0),'Differentierede effekter'!AJ25),0)</f>
        <v>5.0984999999999995E-4</v>
      </c>
      <c r="K25" s="3">
        <f ca="1">IF(K$2-$B$2&lt;Forudsætninger!$B$4,IF('Differentierede effekter'!AN25="",IF(Forudsætninger!$B$4&gt;K$2-$B$2,Input!$G25,0)+IF(Forudsætninger!$B$4=K$2-$B$2+1,Input!$K25,0),'Differentierede effekter'!AN25),0)</f>
        <v>5.0984999999999995E-4</v>
      </c>
      <c r="L25" s="3">
        <f ca="1">IF(L$2-$B$2&lt;Forudsætninger!$B$4,IF('Differentierede effekter'!AR25="",IF(Forudsætninger!$B$4&gt;L$2-$B$2,Input!$G25,0)+IF(Forudsætninger!$B$4=L$2-$B$2+1,Input!$K25,0),'Differentierede effekter'!AR25),0)</f>
        <v>0</v>
      </c>
      <c r="M25" s="3">
        <f ca="1">IF(M$2-$B$2&lt;Forudsætninger!$B$4,IF('Differentierede effekter'!AV25="",IF(Forudsætninger!$B$4&gt;M$2-$B$2,Input!$G25,0)+IF(Forudsætninger!$B$4=M$2-$B$2+1,Input!$K25,0),'Differentierede effekter'!AV25),0)</f>
        <v>0</v>
      </c>
      <c r="N25" s="3">
        <f ca="1">IF(N$2-$B$2&lt;Forudsætninger!$B$4,IF('Differentierede effekter'!AZ25="",IF(Forudsætninger!$B$4&gt;N$2-$B$2,Input!$G25,0)+IF(Forudsætninger!$B$4=N$2-$B$2+1,Input!$K25,0),'Differentierede effekter'!AZ25),0)</f>
        <v>0</v>
      </c>
      <c r="O25" s="3">
        <f ca="1">IF(O$2-$B$2&lt;Forudsætninger!$B$4,IF('Differentierede effekter'!BD25="",IF(Forudsætninger!$B$4&gt;O$2-$B$2,Input!$G25,0)+IF(Forudsætninger!$B$4=O$2-$B$2+1,Input!$K25,0),'Differentierede effekter'!BD25),0)</f>
        <v>0</v>
      </c>
      <c r="P25" s="3">
        <f ca="1">IF(P$2-$B$2&lt;Forudsætninger!$B$4,IF('Differentierede effekter'!BH25="",IF(Forudsætninger!$B$4&gt;P$2-$B$2,Input!$G25,0)+IF(Forudsætninger!$B$4=P$2-$B$2+1,Input!$K25,0),'Differentierede effekter'!BH25),0)</f>
        <v>0</v>
      </c>
      <c r="Q25" s="3">
        <f ca="1">IF(Q$2-$B$2&lt;Forudsætninger!$B$4,IF('Differentierede effekter'!BL25="",IF(Forudsætninger!$B$4&gt;Q$2-$B$2,Input!$G25,0)+IF(Forudsætninger!$B$4=Q$2-$B$2+1,Input!$K25,0),'Differentierede effekter'!BL25),0)</f>
        <v>0</v>
      </c>
      <c r="R25" s="3">
        <f ca="1">IF(R$2-$B$2&lt;Forudsætninger!$B$4,IF('Differentierede effekter'!BP25="",IF(Forudsætninger!$B$4&gt;R$2-$B$2,Input!$G25,0)+IF(Forudsætninger!$B$4=R$2-$B$2+1,Input!$K25,0),'Differentierede effekter'!BP25),0)</f>
        <v>0</v>
      </c>
      <c r="S25" s="3">
        <f ca="1">IF(S$2-$B$2&lt;Forudsætninger!$B$4,IF('Differentierede effekter'!BT25="",IF(Forudsætninger!$B$4&gt;S$2-$B$2,Input!$G25,0)+IF(Forudsætninger!$B$4=S$2-$B$2+1,Input!$K25,0),'Differentierede effekter'!BT25),0)</f>
        <v>0</v>
      </c>
      <c r="T25" s="3">
        <f ca="1">IF(T$2-$B$2&lt;Forudsætninger!$B$4,IF('Differentierede effekter'!BX25="",IF(Forudsætninger!$B$4&gt;T$2-$B$2,Input!$G25,0)+IF(Forudsætninger!$B$4=T$2-$B$2+1,Input!$K25,0),'Differentierede effekter'!BX25),0)</f>
        <v>0</v>
      </c>
      <c r="U25" s="3">
        <f ca="1">IF(U$2-$B$2&lt;Forudsætninger!$B$4,IF('Differentierede effekter'!CB25="",IF(Forudsætninger!$B$4&gt;U$2-$B$2,Input!$G25,0)+IF(Forudsætninger!$B$4=U$2-$B$2+1,Input!$K25,0),'Differentierede effekter'!CB25),0)</f>
        <v>0</v>
      </c>
      <c r="V25" s="3">
        <f ca="1">IF(V$2-$B$2&lt;Forudsætninger!$B$4,IF('Differentierede effekter'!CF25="",IF(Forudsætninger!$B$4&gt;V$2-$B$2,Input!$G25,0)+IF(Forudsætninger!$B$4=V$2-$B$2+1,Input!$K25,0),'Differentierede effekter'!CF25),0)</f>
        <v>0</v>
      </c>
      <c r="W25" s="3">
        <f ca="1">IF(W$2-$B$2&lt;Forudsætninger!$B$4,IF('Differentierede effekter'!CJ25="",IF(Forudsætninger!$B$4&gt;W$2-$B$2,Input!$G25,0)+IF(Forudsætninger!$B$4=W$2-$B$2+1,Input!$K25,0),'Differentierede effekter'!CJ25),0)</f>
        <v>0</v>
      </c>
      <c r="X25" s="3">
        <f ca="1">IF(X$2-$B$2&lt;Forudsætninger!$B$4,IF('Differentierede effekter'!CN25="",IF(Forudsætninger!$B$4&gt;X$2-$B$2,Input!$G25,0)+IF(Forudsætninger!$B$4=X$2-$B$2+1,Input!$K25,0),'Differentierede effekter'!CN25),0)</f>
        <v>0</v>
      </c>
      <c r="Y25" s="3">
        <f ca="1">IF(Y$2-$B$2&lt;Forudsætninger!$B$4,IF('Differentierede effekter'!CR25="",IF(Forudsætninger!$B$4&gt;Y$2-$B$2,Input!$G25,0)+IF(Forudsætninger!$B$4=Y$2-$B$2+1,Input!$K25,0),'Differentierede effekter'!CR25),0)</f>
        <v>0</v>
      </c>
      <c r="Z25" s="3">
        <f ca="1">IF(Z$2-$B$2&lt;Forudsætninger!$B$4,IF('Differentierede effekter'!CV25="",IF(Forudsætninger!$B$4&gt;Z$2-$B$2,Input!$G25,0)+IF(Forudsætninger!$B$4=Z$2-$B$2+1,Input!$K25,0),'Differentierede effekter'!CV25),0)</f>
        <v>0</v>
      </c>
      <c r="AA25" s="3">
        <f ca="1">IF(AA$2-$B$2&lt;Forudsætninger!$B$4,IF('Differentierede effekter'!CZ25="",IF(Forudsætninger!$B$4&gt;AA$2-$B$2,Input!$G25,0)+IF(Forudsætninger!$B$4=AA$2-$B$2+1,Input!$K25,0),'Differentierede effekter'!CZ25),0)</f>
        <v>0</v>
      </c>
      <c r="AB25" s="3">
        <f ca="1">IF(AB$2-$B$2&lt;Forudsætninger!$B$4,IF('Differentierede effekter'!DD25="",IF(Forudsætninger!$B$4&gt;AB$2-$B$2,Input!$G25,0)+IF(Forudsætninger!$B$4=AB$2-$B$2+1,Input!$K25,0),'Differentierede effekter'!DD25),0)</f>
        <v>0</v>
      </c>
      <c r="AC25" s="3">
        <f ca="1">IF(AC$2-$B$2&lt;Forudsætninger!$B$4,IF('Differentierede effekter'!DH25="",IF(Forudsætninger!$B$4&gt;AC$2-$B$2,Input!$G25,0)+IF(Forudsætninger!$B$4=AC$2-$B$2+1,Input!$K25,0),'Differentierede effekter'!DH25),0)</f>
        <v>0</v>
      </c>
      <c r="AD25" s="3">
        <f ca="1">IF(AD$2-$B$2&lt;Forudsætninger!$B$4,IF('Differentierede effekter'!DL25="",IF(Forudsætninger!$B$4&gt;AD$2-$B$2,Input!$G25,0)+IF(Forudsætninger!$B$4=AD$2-$B$2+1,Input!$K25,0),'Differentierede effekter'!DL25),0)</f>
        <v>0</v>
      </c>
      <c r="AE25" s="3">
        <f ca="1">IF(AE$2-$B$2&lt;Forudsætninger!$B$4,IF('Differentierede effekter'!DP25="",IF(Forudsætninger!$B$4&gt;AE$2-$B$2,Input!$G25,0)+IF(Forudsætninger!$B$4=AE$2-$B$2+1,Input!$K25,0),'Differentierede effekter'!DP25),0)</f>
        <v>0</v>
      </c>
      <c r="AF25" s="3">
        <f ca="1">IF(AF$2-$B$2&lt;Forudsætninger!$B$4,IF('Differentierede effekter'!DQ25="",IF(Forudsætninger!$B$4&gt;AF$2-$B$2,Input!$G25,0)+IF(Forudsætninger!$B$4=AF$2-$B$2+1,Input!$K25,0),'Differentierede effekter'!DQ25),0)</f>
        <v>0</v>
      </c>
      <c r="AG25" s="3">
        <f ca="1">IF(AG$2-$B$2&lt;Forudsætninger!$B$4,IF('Differentierede effekter'!DU25="",IF(Forudsætninger!$B$4&gt;AG$2-$B$2,Input!$G25,0)+IF(Forudsætninger!$B$4=AG$2-$B$2+1,Input!$K25,0),'Differentierede effekter'!DU25),0)</f>
        <v>0</v>
      </c>
      <c r="AH25" s="3">
        <f ca="1">IF(AH$2-$B$2&lt;Forudsætninger!$B$4,IF('Differentierede effekter'!DY25="",IF(Forudsætninger!$B$4&gt;AH$2-$B$2,Input!$G25,0)+IF(Forudsætninger!$B$4=AH$2-$B$2+1,Input!$K25,0),'Differentierede effekter'!DY25),0)</f>
        <v>0</v>
      </c>
      <c r="AI25" s="3">
        <f ca="1">IF(AI$2-$B$2&lt;Forudsætninger!$B$4,IF('Differentierede effekter'!EC25="",IF(Forudsætninger!$B$4&gt;AI$2-$B$2,Input!$G25,0)+IF(Forudsætninger!$B$4=AI$2-$B$2+1,Input!$K25,0),'Differentierede effekter'!EC25),0)</f>
        <v>0</v>
      </c>
      <c r="AJ25" s="3">
        <f ca="1">IF(AJ$2-$B$2&lt;Forudsætninger!$B$4,IF('Differentierede effekter'!EG25="",IF(Forudsætninger!$B$4&gt;AJ$2-$B$2,Input!$G25,0)+IF(Forudsætninger!$B$4=AJ$2-$B$2+1,Input!$K25,0),'Differentierede effekter'!EG25),0)</f>
        <v>0</v>
      </c>
      <c r="AK25" s="3">
        <f ca="1">IF(AK$2-$B$2&lt;Forudsætninger!$B$4,IF('Differentierede effekter'!EK25="",IF(Forudsætninger!$B$4&gt;AK$2-$B$2,Input!$G25,0)+IF(Forudsætninger!$B$4=AK$2-$B$2+1,Input!$K25,0),'Differentierede effekter'!EK25),0)</f>
        <v>0</v>
      </c>
      <c r="AL25" s="3">
        <f ca="1">IF(AL$2-$B$2&lt;Forudsætninger!$B$4,IF('Differentierede effekter'!EO25="",IF(Forudsætninger!$B$4&gt;AL$2-$B$2,Input!$G25,0)+IF(Forudsætninger!$B$4=AL$2-$B$2+1,Input!$K25,0),'Differentierede effekter'!EO25),0)</f>
        <v>0</v>
      </c>
      <c r="AM25" s="3">
        <f ca="1">IF(AM$2-$B$2&lt;Forudsætninger!$B$4,IF('Differentierede effekter'!EP25="",IF(Forudsætninger!$B$4&gt;AM$2-$B$2,Input!$G25,0)+IF(Forudsætninger!$B$4=AM$2-$B$2+1,Input!$K25,0),'Differentierede effekter'!EP25),0)</f>
        <v>0</v>
      </c>
      <c r="AN25" s="3">
        <f ca="1">IF(AN$2-$B$2&lt;Forudsætninger!$B$4,IF('Differentierede effekter'!ET25="",IF(Forudsætninger!$B$4&gt;AN$2-$B$2,Input!$G25,0)+IF(Forudsætninger!$B$4=AN$2-$B$2+1,Input!$K25,0),'Differentierede effekter'!ET25),0)</f>
        <v>0</v>
      </c>
      <c r="AO25" s="3">
        <f ca="1">IF(AO$2-$B$2&lt;Forudsætninger!$B$4,IF('Differentierede effekter'!EX25="",IF(Forudsætninger!$B$4&gt;AO$2-$B$2,Input!$G25,0)+IF(Forudsætninger!$B$4=AO$2-$B$2+1,Input!$K25,0),'Differentierede effekter'!EX25),0)</f>
        <v>0</v>
      </c>
      <c r="AP25" s="3">
        <f ca="1">IF(AP$2-$B$2&lt;Forudsætninger!$B$4,IF('Differentierede effekter'!FB25="",IF(Forudsætninger!$B$4&gt;AP$2-$B$2,Input!$G25,0)+IF(Forudsætninger!$B$4=AP$2-$B$2+1,Input!$K25,0),'Differentierede effekter'!FB25),0)</f>
        <v>0</v>
      </c>
      <c r="AQ25" s="3">
        <f ca="1">IF(AQ$2-$B$2&lt;Forudsætninger!$B$4,IF('Differentierede effekter'!FF25="",IF(Forudsætninger!$B$4&gt;AQ$2-$B$2,Input!$G25,0)+IF(Forudsætninger!$B$4=AQ$2-$B$2+1,Input!$K25,0),'Differentierede effekter'!FF25),0)</f>
        <v>0</v>
      </c>
      <c r="AR25" s="3">
        <f ca="1">IF(AR$2-$B$2&lt;Forudsætninger!$B$4,IF('Differentierede effekter'!FJ25="",IF(Forudsætninger!$B$4&gt;AR$2-$B$2,Input!$G25,0)+IF(Forudsætninger!$B$4=AR$2-$B$2+1,Input!$K25,0),'Differentierede effekter'!FJ25),0)</f>
        <v>0</v>
      </c>
      <c r="AS25" s="3">
        <f ca="1">IF(AS$2-$B$2&lt;Forudsætninger!$B$4,IF('Differentierede effekter'!FN25="",IF(Forudsætninger!$B$4&gt;AS$2-$B$2,Input!$G25,0)+IF(Forudsætninger!$B$4=AS$2-$B$2+1,Input!$K25,0),'Differentierede effekter'!FN25),0)</f>
        <v>0</v>
      </c>
      <c r="AT25" s="3">
        <f ca="1">IF(AT$2-$B$2&lt;Forudsætninger!$B$4,IF('Differentierede effekter'!FR25="",IF(Forudsætninger!$B$4&gt;AT$2-$B$2,Input!$G25,0)+IF(Forudsætninger!$B$4=AT$2-$B$2+1,Input!$K25,0),'Differentierede effekter'!FR25),0)</f>
        <v>0</v>
      </c>
      <c r="AU25" s="3">
        <f ca="1">IF(AU$2-$B$2&lt;Forudsætninger!$B$4,IF('Differentierede effekter'!FV25="",IF(Forudsætninger!$B$4&gt;AU$2-$B$2,Input!$G25,0)+IF(Forudsætninger!$B$4=AU$2-$B$2+1,Input!$K25,0),'Differentierede effekter'!FV25),0)</f>
        <v>0</v>
      </c>
      <c r="AV25" s="3">
        <f ca="1">IF(AV$2-$B$2&lt;Forudsætninger!$B$4,IF('Differentierede effekter'!FZ25="",IF(Forudsætninger!$B$4&gt;AV$2-$B$2,Input!$G25,0)+IF(Forudsætninger!$B$4=AV$2-$B$2+1,Input!$K25,0),'Differentierede effekter'!FZ25),0)</f>
        <v>0</v>
      </c>
      <c r="AW25" s="3">
        <f ca="1">IF(AW$2-$B$2&lt;Forudsætninger!$B$4,IF('Differentierede effekter'!GD25="",IF(Forudsætninger!$B$4&gt;AW$2-$B$2,Input!$G25,0)+IF(Forudsætninger!$B$4=AW$2-$B$2+1,Input!$K25,0),'Differentierede effekter'!GD25),0)</f>
        <v>0</v>
      </c>
      <c r="AX25" s="3">
        <f ca="1">IF(AX$2-$B$2&lt;Forudsætninger!$B$4,IF('Differentierede effekter'!GH25="",IF(Forudsætninger!$B$4&gt;AX$2-$B$2,Input!$G25,0)+IF(Forudsætninger!$B$4=AX$2-$B$2+1,Input!$K25,0),'Differentierede effekter'!GH25),0)</f>
        <v>0</v>
      </c>
      <c r="AY25" s="3">
        <f ca="1">IF(AY$2-$B$2&lt;Forudsætninger!$B$4,IF('Differentierede effekter'!GL25="",IF(Forudsætninger!$B$4&gt;AY$2-$B$2,Input!$G25,0)+IF(Forudsætninger!$B$4=AY$2-$B$2+1,Input!$K25,0),'Differentierede effekter'!GL25),0)</f>
        <v>0</v>
      </c>
      <c r="AZ25" s="4">
        <f ca="1">NPV(Forudsætninger!$B$2,BA25:CX25)*(1+Forudsætninger!$B$2)</f>
        <v>0.25517087812139344</v>
      </c>
      <c r="BA25" s="3">
        <f ca="1">Forudsætninger!B105*B25</f>
        <v>2.1707523628469338E-2</v>
      </c>
      <c r="BB25" s="3">
        <f ca="1">Forudsætninger!C105*C25</f>
        <v>2.4176898009485689E-2</v>
      </c>
      <c r="BC25" s="3">
        <f ca="1">Forudsætninger!D105*D25</f>
        <v>2.6665414827564182E-2</v>
      </c>
      <c r="BD25" s="3">
        <f ca="1">Forudsætninger!E105*E25</f>
        <v>2.9747347194569097E-2</v>
      </c>
      <c r="BE25" s="3">
        <f ca="1">Forudsætninger!F105*F25</f>
        <v>3.2944134183946851E-2</v>
      </c>
      <c r="BF25" s="3">
        <f ca="1">Forudsætninger!G105*G25</f>
        <v>3.449467158598038E-2</v>
      </c>
      <c r="BG25" s="3">
        <f ca="1">Forudsætninger!H105*H25</f>
        <v>3.6064351425076038E-2</v>
      </c>
      <c r="BH25" s="3">
        <f ca="1">Forudsætninger!I105*I25</f>
        <v>3.7614888827109574E-2</v>
      </c>
      <c r="BI25" s="3">
        <f ca="1">Forudsætninger!J105*J25</f>
        <v>3.9184568666205226E-2</v>
      </c>
      <c r="BJ25" s="3">
        <f ca="1">Forudsætninger!K105*K25</f>
        <v>4.0735106068238748E-2</v>
      </c>
      <c r="BK25" s="3">
        <f ca="1">Forudsætninger!L105*L25</f>
        <v>0</v>
      </c>
      <c r="BL25" s="3">
        <f ca="1">Forudsætninger!M105*M25</f>
        <v>0</v>
      </c>
      <c r="BM25" s="3">
        <f ca="1">Forudsætninger!N105*N25</f>
        <v>0</v>
      </c>
      <c r="BN25" s="3">
        <f ca="1">Forudsætninger!O105*O25</f>
        <v>0</v>
      </c>
      <c r="BO25" s="3">
        <f ca="1">Forudsætninger!P105*P25</f>
        <v>0</v>
      </c>
      <c r="BP25" s="3">
        <f ca="1">Forudsætninger!Q105*Q25</f>
        <v>0</v>
      </c>
      <c r="BQ25" s="3">
        <f ca="1">Forudsætninger!R105*R25</f>
        <v>0</v>
      </c>
      <c r="BR25" s="3">
        <f ca="1">Forudsætninger!S105*S25</f>
        <v>0</v>
      </c>
      <c r="BS25" s="3">
        <f ca="1">Forudsætninger!T105*T25</f>
        <v>0</v>
      </c>
      <c r="BT25" s="3">
        <f ca="1">Forudsætninger!U105*U25</f>
        <v>0</v>
      </c>
      <c r="BU25" s="3">
        <f ca="1">Forudsætninger!V105*V25</f>
        <v>0</v>
      </c>
      <c r="BV25" s="3">
        <f ca="1">Forudsætninger!W105*W25</f>
        <v>0</v>
      </c>
      <c r="BW25" s="3">
        <f ca="1">Forudsætninger!X105*X25</f>
        <v>0</v>
      </c>
      <c r="BX25" s="3">
        <f ca="1">Forudsætninger!Y105*Y25</f>
        <v>0</v>
      </c>
      <c r="BY25" s="3">
        <f ca="1">Forudsætninger!Z105*Z25</f>
        <v>0</v>
      </c>
      <c r="BZ25" s="3">
        <f ca="1">Forudsætninger!AA105*AA25</f>
        <v>0</v>
      </c>
      <c r="CA25" s="3">
        <f ca="1">Forudsætninger!AB105*AB25</f>
        <v>0</v>
      </c>
      <c r="CB25" s="3">
        <f ca="1">Forudsætninger!AC105*AC25</f>
        <v>0</v>
      </c>
      <c r="CC25" s="3">
        <f ca="1">Forudsætninger!AD105*AD25</f>
        <v>0</v>
      </c>
      <c r="CD25" s="3">
        <f ca="1">Forudsætninger!AE105*AE25</f>
        <v>0</v>
      </c>
      <c r="CE25" s="3">
        <f ca="1">Forudsætninger!AF105*AF25</f>
        <v>0</v>
      </c>
      <c r="CF25" s="3">
        <f ca="1">Forudsætninger!AG105*AG25</f>
        <v>0</v>
      </c>
      <c r="CG25" s="3">
        <f ca="1">Forudsætninger!AH105*AH25</f>
        <v>0</v>
      </c>
      <c r="CH25" s="3">
        <f ca="1">Forudsætninger!AI105*AI25</f>
        <v>0</v>
      </c>
      <c r="CI25" s="3">
        <f ca="1">Forudsætninger!AJ105*AJ25</f>
        <v>0</v>
      </c>
      <c r="CJ25" s="3">
        <f ca="1">Forudsætninger!AK105*AK25</f>
        <v>0</v>
      </c>
      <c r="CK25" s="3">
        <f ca="1">Forudsætninger!AL105*AL25</f>
        <v>0</v>
      </c>
      <c r="CL25" s="3">
        <f ca="1">Forudsætninger!AM105*AM25</f>
        <v>0</v>
      </c>
      <c r="CM25" s="3">
        <f ca="1">Forudsætninger!AN105*AN25</f>
        <v>0</v>
      </c>
      <c r="CN25" s="3">
        <f ca="1">Forudsætninger!AO105*AO25</f>
        <v>0</v>
      </c>
      <c r="CO25" s="3">
        <f ca="1">Forudsætninger!AP105*AP25</f>
        <v>0</v>
      </c>
      <c r="CP25" s="3">
        <f ca="1">Forudsætninger!AQ105*AQ25</f>
        <v>0</v>
      </c>
      <c r="CQ25" s="3">
        <f ca="1">Forudsætninger!AR105*AR25</f>
        <v>0</v>
      </c>
      <c r="CR25" s="3">
        <f ca="1">Forudsætninger!AS105*AS25</f>
        <v>0</v>
      </c>
      <c r="CS25" s="3">
        <f ca="1">Forudsætninger!AT105*AT25</f>
        <v>0</v>
      </c>
      <c r="CT25" s="3">
        <f ca="1">Forudsætninger!AU105*AU25</f>
        <v>0</v>
      </c>
      <c r="CU25" s="3">
        <f ca="1">Forudsætninger!AV105*AV25</f>
        <v>0</v>
      </c>
      <c r="CV25" s="3">
        <f ca="1">Forudsætninger!AW105*AW25</f>
        <v>0</v>
      </c>
      <c r="CW25" s="3">
        <f ca="1">Forudsætninger!AX105*AX25</f>
        <v>0</v>
      </c>
      <c r="CX25" s="3">
        <f ca="1">Forudsætninger!AY105*AY25</f>
        <v>0</v>
      </c>
      <c r="CY25" s="4">
        <f ca="1">NPV(Forudsætninger!$B$3,CZ25:EW25)*(1+Forudsætninger!$B$3)</f>
        <v>0</v>
      </c>
      <c r="CZ25" s="3">
        <f ca="1">Forudsætninger!E251*B25</f>
        <v>0</v>
      </c>
      <c r="DA25" s="3">
        <f ca="1">Forudsætninger!F251*C25</f>
        <v>0</v>
      </c>
      <c r="DB25" s="3">
        <f ca="1">Forudsætninger!G251*D25</f>
        <v>0</v>
      </c>
      <c r="DC25" s="3">
        <f ca="1">Forudsætninger!H251*E25</f>
        <v>0</v>
      </c>
      <c r="DD25" s="3">
        <f ca="1">Forudsætninger!I251*F25</f>
        <v>0</v>
      </c>
      <c r="DE25" s="3">
        <f ca="1">Forudsætninger!J251*G25</f>
        <v>0</v>
      </c>
      <c r="DF25" s="3">
        <f ca="1">Forudsætninger!K251*H25</f>
        <v>0</v>
      </c>
      <c r="DG25" s="3">
        <f ca="1">Forudsætninger!L251*I25</f>
        <v>0</v>
      </c>
      <c r="DH25" s="3">
        <f ca="1">Forudsætninger!M251*J25</f>
        <v>0</v>
      </c>
      <c r="DI25" s="3">
        <f ca="1">Forudsætninger!N251*K25</f>
        <v>0</v>
      </c>
      <c r="DJ25" s="3">
        <f ca="1">Forudsætninger!O251*L25</f>
        <v>0</v>
      </c>
      <c r="DK25" s="3">
        <f ca="1">Forudsætninger!P251*M25</f>
        <v>0</v>
      </c>
      <c r="DL25" s="3">
        <f ca="1">Forudsætninger!Q251*N25</f>
        <v>0</v>
      </c>
      <c r="DM25" s="3">
        <f ca="1">Forudsætninger!R251*O25</f>
        <v>0</v>
      </c>
      <c r="DN25" s="3">
        <f ca="1">Forudsætninger!S251*P25</f>
        <v>0</v>
      </c>
      <c r="DO25" s="3">
        <f ca="1">Forudsætninger!T251*Q25</f>
        <v>0</v>
      </c>
      <c r="DP25" s="3">
        <f ca="1">Forudsætninger!U251*R25</f>
        <v>0</v>
      </c>
      <c r="DQ25" s="3">
        <f ca="1">Forudsætninger!V251*S25</f>
        <v>0</v>
      </c>
      <c r="DR25" s="3">
        <f ca="1">Forudsætninger!W251*T25</f>
        <v>0</v>
      </c>
      <c r="DS25" s="3">
        <f ca="1">Forudsætninger!X251*U25</f>
        <v>0</v>
      </c>
      <c r="DT25" s="3">
        <f ca="1">Forudsætninger!Y251*V25</f>
        <v>0</v>
      </c>
      <c r="DU25" s="3">
        <f ca="1">Forudsætninger!Z251*W25</f>
        <v>0</v>
      </c>
      <c r="DV25" s="3">
        <f ca="1">Forudsætninger!AA251*X25</f>
        <v>0</v>
      </c>
      <c r="DW25" s="3">
        <f ca="1">Forudsætninger!AB251*Y25</f>
        <v>0</v>
      </c>
      <c r="DX25" s="3">
        <f ca="1">Forudsætninger!AC251*Z25</f>
        <v>0</v>
      </c>
      <c r="DY25" s="3">
        <f ca="1">Forudsætninger!AD251*AA25</f>
        <v>0</v>
      </c>
      <c r="DZ25" s="3">
        <f ca="1">Forudsætninger!AE251*AB25</f>
        <v>0</v>
      </c>
      <c r="EA25" s="3">
        <f ca="1">Forudsætninger!AF251*AC25</f>
        <v>0</v>
      </c>
      <c r="EB25" s="3">
        <f ca="1">Forudsætninger!AG251*AD25</f>
        <v>0</v>
      </c>
      <c r="EC25" s="3">
        <f ca="1">Forudsætninger!AH251*AE25</f>
        <v>0</v>
      </c>
      <c r="ED25" s="3">
        <f ca="1">Forudsætninger!AI251*AF25</f>
        <v>0</v>
      </c>
      <c r="EE25" s="3">
        <f ca="1">Forudsætninger!AJ251*AG25</f>
        <v>0</v>
      </c>
      <c r="EF25" s="3">
        <f ca="1">Forudsætninger!AK251*AH25</f>
        <v>0</v>
      </c>
      <c r="EG25" s="3">
        <f ca="1">Forudsætninger!AL251*AI25</f>
        <v>0</v>
      </c>
      <c r="EH25" s="3">
        <f ca="1">Forudsætninger!AM251*AJ25</f>
        <v>0</v>
      </c>
      <c r="EI25" s="3">
        <f ca="1">Forudsætninger!AN251*AK25</f>
        <v>0</v>
      </c>
      <c r="EJ25" s="3">
        <f ca="1">Forudsætninger!AO251*AL25</f>
        <v>0</v>
      </c>
      <c r="EK25" s="3">
        <f ca="1">Forudsætninger!AP251*AM25</f>
        <v>0</v>
      </c>
      <c r="EL25" s="3">
        <f ca="1">Forudsætninger!AQ251*AN25</f>
        <v>0</v>
      </c>
      <c r="EM25" s="3">
        <f ca="1">Forudsætninger!AR251*AO25</f>
        <v>0</v>
      </c>
      <c r="EN25" s="3">
        <f ca="1">Forudsætninger!AS251*AP25</f>
        <v>0</v>
      </c>
      <c r="EO25" s="3">
        <f ca="1">Forudsætninger!AT251*AQ25</f>
        <v>0</v>
      </c>
      <c r="EP25" s="3">
        <f ca="1">Forudsætninger!AU251*AR25</f>
        <v>0</v>
      </c>
      <c r="EQ25" s="3">
        <f ca="1">Forudsætninger!AV251*AS25</f>
        <v>0</v>
      </c>
      <c r="ER25" s="3">
        <f ca="1">Forudsætninger!AW251*AT25</f>
        <v>0</v>
      </c>
      <c r="ES25" s="3">
        <f ca="1">Forudsætninger!AX251*AU25</f>
        <v>0</v>
      </c>
      <c r="ET25" s="3">
        <f ca="1">Forudsætninger!AY251*AV25</f>
        <v>0</v>
      </c>
      <c r="EU25" s="3">
        <f ca="1">Forudsætninger!AZ251*AW25</f>
        <v>0</v>
      </c>
      <c r="EV25" s="3">
        <f ca="1">Forudsætninger!BA251*AX25</f>
        <v>0</v>
      </c>
      <c r="EW25" s="3">
        <f ca="1">Forudsætninger!BB251*AY25</f>
        <v>0</v>
      </c>
      <c r="EX25" s="3">
        <f ca="1">IF(Input!$B25="I",$AZ25,0)</f>
        <v>0</v>
      </c>
      <c r="EY25" s="3">
        <f ca="1">IF(Input!$B25="II",$AZ25,0)</f>
        <v>0</v>
      </c>
      <c r="EZ25" s="3">
        <f ca="1">IF(Input!$B25="III",$AZ25,0)</f>
        <v>0.25517087812139344</v>
      </c>
      <c r="FA25" s="3">
        <f ca="1">IF(Input!$B25="IV",$AZ25,0)</f>
        <v>0</v>
      </c>
      <c r="FB25" s="3">
        <f ca="1">IF(Input!$B25="I",$CY25,0)</f>
        <v>0</v>
      </c>
      <c r="FC25" s="3">
        <f ca="1">IF(Input!$B25="II",$CY25,0)</f>
        <v>0</v>
      </c>
      <c r="FD25" s="3">
        <f ca="1">IF(Input!$B25="III",$CY25,0)</f>
        <v>0</v>
      </c>
      <c r="FE25" s="3">
        <f ca="1">IF(Input!$B25="IV",$CY25,0)</f>
        <v>0</v>
      </c>
      <c r="FF25" s="3">
        <f ca="1">IF(Input!$C25="Økonomisk",$AZ25,0)</f>
        <v>0</v>
      </c>
      <c r="FG25" s="3">
        <f ca="1">IF(Input!$C25="Miljø",$AZ25,0)</f>
        <v>0.25517087812139344</v>
      </c>
    </row>
    <row r="26" spans="1:163">
      <c r="A26" s="2" t="str">
        <f ca="1">IF(Input!A26="","",Input!A26)</f>
        <v/>
      </c>
      <c r="B26" s="3">
        <f ca="1">IF('Differentierede effekter'!D26="",Input!J26+Input!G26+IF(Forudsætninger!$B$4=1,Input!K26,0),'Differentierede effekter'!D26)</f>
        <v>0</v>
      </c>
      <c r="C26" s="3">
        <f ca="1">IF(C$2-$B$2&lt;Forudsætninger!$B$4,IF('Differentierede effekter'!H26="",IF(Forudsætninger!$B$4&gt;C$2-$B$2,Input!$G26,0)+IF(Forudsætninger!$B$4=C$2-$B$2+1,Input!$K26,0),'Differentierede effekter'!H26),0)</f>
        <v>0</v>
      </c>
      <c r="D26" s="3">
        <f ca="1">IF(D$2-$B$2&lt;Forudsætninger!$B$4,IF('Differentierede effekter'!L26="",IF(Forudsætninger!$B$4&gt;D$2-$B$2,Input!$G26,0)+IF(Forudsætninger!$B$4=D$2-$B$2+1,Input!$K26,0),'Differentierede effekter'!L26),0)</f>
        <v>0</v>
      </c>
      <c r="E26" s="3">
        <f ca="1">IF(E$2-$B$2&lt;Forudsætninger!$B$4,IF('Differentierede effekter'!P26="",IF(Forudsætninger!$B$4&gt;E$2-$B$2,Input!$G26,0)+IF(Forudsætninger!$B$4=E$2-$B$2+1,Input!$K26,0),'Differentierede effekter'!P26),0)</f>
        <v>0</v>
      </c>
      <c r="F26" s="3">
        <f ca="1">IF(F$2-$B$2&lt;Forudsætninger!$B$4,IF('Differentierede effekter'!T26="",IF(Forudsætninger!$B$4&gt;F$2-$B$2,Input!$G26,0)+IF(Forudsætninger!$B$4=F$2-$B$2+1,Input!$K26,0),'Differentierede effekter'!T26),0)</f>
        <v>0</v>
      </c>
      <c r="G26" s="3">
        <f ca="1">IF(G$2-$B$2&lt;Forudsætninger!$B$4,IF('Differentierede effekter'!X26="",IF(Forudsætninger!$B$4&gt;G$2-$B$2,Input!$G26,0)+IF(Forudsætninger!$B$4=G$2-$B$2+1,Input!$K26,0),'Differentierede effekter'!X26),0)</f>
        <v>0</v>
      </c>
      <c r="H26" s="3">
        <f ca="1">IF(H$2-$B$2&lt;Forudsætninger!$B$4,IF('Differentierede effekter'!AB26="",IF(Forudsætninger!$B$4&gt;H$2-$B$2,Input!$G26,0)+IF(Forudsætninger!$B$4=H$2-$B$2+1,Input!$K26,0),'Differentierede effekter'!AB26),0)</f>
        <v>0</v>
      </c>
      <c r="I26" s="3">
        <f ca="1">IF(I$2-$B$2&lt;Forudsætninger!$B$4,IF('Differentierede effekter'!AF26="",IF(Forudsætninger!$B$4&gt;I$2-$B$2,Input!$G26,0)+IF(Forudsætninger!$B$4=I$2-$B$2+1,Input!$K26,0),'Differentierede effekter'!AF26),0)</f>
        <v>0</v>
      </c>
      <c r="J26" s="3">
        <f ca="1">IF(J$2-$B$2&lt;Forudsætninger!$B$4,IF('Differentierede effekter'!AJ26="",IF(Forudsætninger!$B$4&gt;J$2-$B$2,Input!$G26,0)+IF(Forudsætninger!$B$4=J$2-$B$2+1,Input!$K26,0),'Differentierede effekter'!AJ26),0)</f>
        <v>0</v>
      </c>
      <c r="K26" s="3">
        <f ca="1">IF(K$2-$B$2&lt;Forudsætninger!$B$4,IF('Differentierede effekter'!AN26="",IF(Forudsætninger!$B$4&gt;K$2-$B$2,Input!$G26,0)+IF(Forudsætninger!$B$4=K$2-$B$2+1,Input!$K26,0),'Differentierede effekter'!AN26),0)</f>
        <v>0</v>
      </c>
      <c r="L26" s="3">
        <f ca="1">IF(L$2-$B$2&lt;Forudsætninger!$B$4,IF('Differentierede effekter'!AR26="",IF(Forudsætninger!$B$4&gt;L$2-$B$2,Input!$G26,0)+IF(Forudsætninger!$B$4=L$2-$B$2+1,Input!$K26,0),'Differentierede effekter'!AR26),0)</f>
        <v>0</v>
      </c>
      <c r="M26" s="3">
        <f ca="1">IF(M$2-$B$2&lt;Forudsætninger!$B$4,IF('Differentierede effekter'!AV26="",IF(Forudsætninger!$B$4&gt;M$2-$B$2,Input!$G26,0)+IF(Forudsætninger!$B$4=M$2-$B$2+1,Input!$K26,0),'Differentierede effekter'!AV26),0)</f>
        <v>0</v>
      </c>
      <c r="N26" s="3">
        <f ca="1">IF(N$2-$B$2&lt;Forudsætninger!$B$4,IF('Differentierede effekter'!AZ26="",IF(Forudsætninger!$B$4&gt;N$2-$B$2,Input!$G26,0)+IF(Forudsætninger!$B$4=N$2-$B$2+1,Input!$K26,0),'Differentierede effekter'!AZ26),0)</f>
        <v>0</v>
      </c>
      <c r="O26" s="3">
        <f ca="1">IF(O$2-$B$2&lt;Forudsætninger!$B$4,IF('Differentierede effekter'!BD26="",IF(Forudsætninger!$B$4&gt;O$2-$B$2,Input!$G26,0)+IF(Forudsætninger!$B$4=O$2-$B$2+1,Input!$K26,0),'Differentierede effekter'!BD26),0)</f>
        <v>0</v>
      </c>
      <c r="P26" s="3">
        <f ca="1">IF(P$2-$B$2&lt;Forudsætninger!$B$4,IF('Differentierede effekter'!BH26="",IF(Forudsætninger!$B$4&gt;P$2-$B$2,Input!$G26,0)+IF(Forudsætninger!$B$4=P$2-$B$2+1,Input!$K26,0),'Differentierede effekter'!BH26),0)</f>
        <v>0</v>
      </c>
      <c r="Q26" s="3">
        <f ca="1">IF(Q$2-$B$2&lt;Forudsætninger!$B$4,IF('Differentierede effekter'!BL26="",IF(Forudsætninger!$B$4&gt;Q$2-$B$2,Input!$G26,0)+IF(Forudsætninger!$B$4=Q$2-$B$2+1,Input!$K26,0),'Differentierede effekter'!BL26),0)</f>
        <v>0</v>
      </c>
      <c r="R26" s="3">
        <f ca="1">IF(R$2-$B$2&lt;Forudsætninger!$B$4,IF('Differentierede effekter'!BP26="",IF(Forudsætninger!$B$4&gt;R$2-$B$2,Input!$G26,0)+IF(Forudsætninger!$B$4=R$2-$B$2+1,Input!$K26,0),'Differentierede effekter'!BP26),0)</f>
        <v>0</v>
      </c>
      <c r="S26" s="3">
        <f ca="1">IF(S$2-$B$2&lt;Forudsætninger!$B$4,IF('Differentierede effekter'!BT26="",IF(Forudsætninger!$B$4&gt;S$2-$B$2,Input!$G26,0)+IF(Forudsætninger!$B$4=S$2-$B$2+1,Input!$K26,0),'Differentierede effekter'!BT26),0)</f>
        <v>0</v>
      </c>
      <c r="T26" s="3">
        <f ca="1">IF(T$2-$B$2&lt;Forudsætninger!$B$4,IF('Differentierede effekter'!BX26="",IF(Forudsætninger!$B$4&gt;T$2-$B$2,Input!$G26,0)+IF(Forudsætninger!$B$4=T$2-$B$2+1,Input!$K26,0),'Differentierede effekter'!BX26),0)</f>
        <v>0</v>
      </c>
      <c r="U26" s="3">
        <f ca="1">IF(U$2-$B$2&lt;Forudsætninger!$B$4,IF('Differentierede effekter'!CB26="",IF(Forudsætninger!$B$4&gt;U$2-$B$2,Input!$G26,0)+IF(Forudsætninger!$B$4=U$2-$B$2+1,Input!$K26,0),'Differentierede effekter'!CB26),0)</f>
        <v>0</v>
      </c>
      <c r="V26" s="3">
        <f ca="1">IF(V$2-$B$2&lt;Forudsætninger!$B$4,IF('Differentierede effekter'!CF26="",IF(Forudsætninger!$B$4&gt;V$2-$B$2,Input!$G26,0)+IF(Forudsætninger!$B$4=V$2-$B$2+1,Input!$K26,0),'Differentierede effekter'!CF26),0)</f>
        <v>0</v>
      </c>
      <c r="W26" s="3">
        <f ca="1">IF(W$2-$B$2&lt;Forudsætninger!$B$4,IF('Differentierede effekter'!CJ26="",IF(Forudsætninger!$B$4&gt;W$2-$B$2,Input!$G26,0)+IF(Forudsætninger!$B$4=W$2-$B$2+1,Input!$K26,0),'Differentierede effekter'!CJ26),0)</f>
        <v>0</v>
      </c>
      <c r="X26" s="3">
        <f ca="1">IF(X$2-$B$2&lt;Forudsætninger!$B$4,IF('Differentierede effekter'!CN26="",IF(Forudsætninger!$B$4&gt;X$2-$B$2,Input!$G26,0)+IF(Forudsætninger!$B$4=X$2-$B$2+1,Input!$K26,0),'Differentierede effekter'!CN26),0)</f>
        <v>0</v>
      </c>
      <c r="Y26" s="3">
        <f ca="1">IF(Y$2-$B$2&lt;Forudsætninger!$B$4,IF('Differentierede effekter'!CR26="",IF(Forudsætninger!$B$4&gt;Y$2-$B$2,Input!$G26,0)+IF(Forudsætninger!$B$4=Y$2-$B$2+1,Input!$K26,0),'Differentierede effekter'!CR26),0)</f>
        <v>0</v>
      </c>
      <c r="Z26" s="3">
        <f ca="1">IF(Z$2-$B$2&lt;Forudsætninger!$B$4,IF('Differentierede effekter'!CV26="",IF(Forudsætninger!$B$4&gt;Z$2-$B$2,Input!$G26,0)+IF(Forudsætninger!$B$4=Z$2-$B$2+1,Input!$K26,0),'Differentierede effekter'!CV26),0)</f>
        <v>0</v>
      </c>
      <c r="AA26" s="3">
        <f ca="1">IF(AA$2-$B$2&lt;Forudsætninger!$B$4,IF('Differentierede effekter'!CZ26="",IF(Forudsætninger!$B$4&gt;AA$2-$B$2,Input!$G26,0)+IF(Forudsætninger!$B$4=AA$2-$B$2+1,Input!$K26,0),'Differentierede effekter'!CZ26),0)</f>
        <v>0</v>
      </c>
      <c r="AB26" s="3">
        <f ca="1">IF(AB$2-$B$2&lt;Forudsætninger!$B$4,IF('Differentierede effekter'!DD26="",IF(Forudsætninger!$B$4&gt;AB$2-$B$2,Input!$G26,0)+IF(Forudsætninger!$B$4=AB$2-$B$2+1,Input!$K26,0),'Differentierede effekter'!DD26),0)</f>
        <v>0</v>
      </c>
      <c r="AC26" s="3">
        <f ca="1">IF(AC$2-$B$2&lt;Forudsætninger!$B$4,IF('Differentierede effekter'!DH26="",IF(Forudsætninger!$B$4&gt;AC$2-$B$2,Input!$G26,0)+IF(Forudsætninger!$B$4=AC$2-$B$2+1,Input!$K26,0),'Differentierede effekter'!DH26),0)</f>
        <v>0</v>
      </c>
      <c r="AD26" s="3">
        <f ca="1">IF(AD$2-$B$2&lt;Forudsætninger!$B$4,IF('Differentierede effekter'!DL26="",IF(Forudsætninger!$B$4&gt;AD$2-$B$2,Input!$G26,0)+IF(Forudsætninger!$B$4=AD$2-$B$2+1,Input!$K26,0),'Differentierede effekter'!DL26),0)</f>
        <v>0</v>
      </c>
      <c r="AE26" s="3">
        <f ca="1">IF(AE$2-$B$2&lt;Forudsætninger!$B$4,IF('Differentierede effekter'!DP26="",IF(Forudsætninger!$B$4&gt;AE$2-$B$2,Input!$G26,0)+IF(Forudsætninger!$B$4=AE$2-$B$2+1,Input!$K26,0),'Differentierede effekter'!DP26),0)</f>
        <v>0</v>
      </c>
      <c r="AF26" s="3">
        <f ca="1">IF(AF$2-$B$2&lt;Forudsætninger!$B$4,IF('Differentierede effekter'!DQ26="",IF(Forudsætninger!$B$4&gt;AF$2-$B$2,Input!$G26,0)+IF(Forudsætninger!$B$4=AF$2-$B$2+1,Input!$K26,0),'Differentierede effekter'!DQ26),0)</f>
        <v>0</v>
      </c>
      <c r="AG26" s="3">
        <f ca="1">IF(AG$2-$B$2&lt;Forudsætninger!$B$4,IF('Differentierede effekter'!DU26="",IF(Forudsætninger!$B$4&gt;AG$2-$B$2,Input!$G26,0)+IF(Forudsætninger!$B$4=AG$2-$B$2+1,Input!$K26,0),'Differentierede effekter'!DU26),0)</f>
        <v>0</v>
      </c>
      <c r="AH26" s="3">
        <f ca="1">IF(AH$2-$B$2&lt;Forudsætninger!$B$4,IF('Differentierede effekter'!DY26="",IF(Forudsætninger!$B$4&gt;AH$2-$B$2,Input!$G26,0)+IF(Forudsætninger!$B$4=AH$2-$B$2+1,Input!$K26,0),'Differentierede effekter'!DY26),0)</f>
        <v>0</v>
      </c>
      <c r="AI26" s="3">
        <f ca="1">IF(AI$2-$B$2&lt;Forudsætninger!$B$4,IF('Differentierede effekter'!EC26="",IF(Forudsætninger!$B$4&gt;AI$2-$B$2,Input!$G26,0)+IF(Forudsætninger!$B$4=AI$2-$B$2+1,Input!$K26,0),'Differentierede effekter'!EC26),0)</f>
        <v>0</v>
      </c>
      <c r="AJ26" s="3">
        <f ca="1">IF(AJ$2-$B$2&lt;Forudsætninger!$B$4,IF('Differentierede effekter'!EG26="",IF(Forudsætninger!$B$4&gt;AJ$2-$B$2,Input!$G26,0)+IF(Forudsætninger!$B$4=AJ$2-$B$2+1,Input!$K26,0),'Differentierede effekter'!EG26),0)</f>
        <v>0</v>
      </c>
      <c r="AK26" s="3">
        <f ca="1">IF(AK$2-$B$2&lt;Forudsætninger!$B$4,IF('Differentierede effekter'!EK26="",IF(Forudsætninger!$B$4&gt;AK$2-$B$2,Input!$G26,0)+IF(Forudsætninger!$B$4=AK$2-$B$2+1,Input!$K26,0),'Differentierede effekter'!EK26),0)</f>
        <v>0</v>
      </c>
      <c r="AL26" s="3">
        <f ca="1">IF(AL$2-$B$2&lt;Forudsætninger!$B$4,IF('Differentierede effekter'!EO26="",IF(Forudsætninger!$B$4&gt;AL$2-$B$2,Input!$G26,0)+IF(Forudsætninger!$B$4=AL$2-$B$2+1,Input!$K26,0),'Differentierede effekter'!EO26),0)</f>
        <v>0</v>
      </c>
      <c r="AM26" s="3">
        <f ca="1">IF(AM$2-$B$2&lt;Forudsætninger!$B$4,IF('Differentierede effekter'!EP26="",IF(Forudsætninger!$B$4&gt;AM$2-$B$2,Input!$G26,0)+IF(Forudsætninger!$B$4=AM$2-$B$2+1,Input!$K26,0),'Differentierede effekter'!EP26),0)</f>
        <v>0</v>
      </c>
      <c r="AN26" s="3">
        <f ca="1">IF(AN$2-$B$2&lt;Forudsætninger!$B$4,IF('Differentierede effekter'!ET26="",IF(Forudsætninger!$B$4&gt;AN$2-$B$2,Input!$G26,0)+IF(Forudsætninger!$B$4=AN$2-$B$2+1,Input!$K26,0),'Differentierede effekter'!ET26),0)</f>
        <v>0</v>
      </c>
      <c r="AO26" s="3">
        <f ca="1">IF(AO$2-$B$2&lt;Forudsætninger!$B$4,IF('Differentierede effekter'!EX26="",IF(Forudsætninger!$B$4&gt;AO$2-$B$2,Input!$G26,0)+IF(Forudsætninger!$B$4=AO$2-$B$2+1,Input!$K26,0),'Differentierede effekter'!EX26),0)</f>
        <v>0</v>
      </c>
      <c r="AP26" s="3">
        <f ca="1">IF(AP$2-$B$2&lt;Forudsætninger!$B$4,IF('Differentierede effekter'!FB26="",IF(Forudsætninger!$B$4&gt;AP$2-$B$2,Input!$G26,0)+IF(Forudsætninger!$B$4=AP$2-$B$2+1,Input!$K26,0),'Differentierede effekter'!FB26),0)</f>
        <v>0</v>
      </c>
      <c r="AQ26" s="3">
        <f ca="1">IF(AQ$2-$B$2&lt;Forudsætninger!$B$4,IF('Differentierede effekter'!FF26="",IF(Forudsætninger!$B$4&gt;AQ$2-$B$2,Input!$G26,0)+IF(Forudsætninger!$B$4=AQ$2-$B$2+1,Input!$K26,0),'Differentierede effekter'!FF26),0)</f>
        <v>0</v>
      </c>
      <c r="AR26" s="3">
        <f ca="1">IF(AR$2-$B$2&lt;Forudsætninger!$B$4,IF('Differentierede effekter'!FJ26="",IF(Forudsætninger!$B$4&gt;AR$2-$B$2,Input!$G26,0)+IF(Forudsætninger!$B$4=AR$2-$B$2+1,Input!$K26,0),'Differentierede effekter'!FJ26),0)</f>
        <v>0</v>
      </c>
      <c r="AS26" s="3">
        <f ca="1">IF(AS$2-$B$2&lt;Forudsætninger!$B$4,IF('Differentierede effekter'!FN26="",IF(Forudsætninger!$B$4&gt;AS$2-$B$2,Input!$G26,0)+IF(Forudsætninger!$B$4=AS$2-$B$2+1,Input!$K26,0),'Differentierede effekter'!FN26),0)</f>
        <v>0</v>
      </c>
      <c r="AT26" s="3">
        <f ca="1">IF(AT$2-$B$2&lt;Forudsætninger!$B$4,IF('Differentierede effekter'!FR26="",IF(Forudsætninger!$B$4&gt;AT$2-$B$2,Input!$G26,0)+IF(Forudsætninger!$B$4=AT$2-$B$2+1,Input!$K26,0),'Differentierede effekter'!FR26),0)</f>
        <v>0</v>
      </c>
      <c r="AU26" s="3">
        <f ca="1">IF(AU$2-$B$2&lt;Forudsætninger!$B$4,IF('Differentierede effekter'!FV26="",IF(Forudsætninger!$B$4&gt;AU$2-$B$2,Input!$G26,0)+IF(Forudsætninger!$B$4=AU$2-$B$2+1,Input!$K26,0),'Differentierede effekter'!FV26),0)</f>
        <v>0</v>
      </c>
      <c r="AV26" s="3">
        <f ca="1">IF(AV$2-$B$2&lt;Forudsætninger!$B$4,IF('Differentierede effekter'!FZ26="",IF(Forudsætninger!$B$4&gt;AV$2-$B$2,Input!$G26,0)+IF(Forudsætninger!$B$4=AV$2-$B$2+1,Input!$K26,0),'Differentierede effekter'!FZ26),0)</f>
        <v>0</v>
      </c>
      <c r="AW26" s="3">
        <f ca="1">IF(AW$2-$B$2&lt;Forudsætninger!$B$4,IF('Differentierede effekter'!GD26="",IF(Forudsætninger!$B$4&gt;AW$2-$B$2,Input!$G26,0)+IF(Forudsætninger!$B$4=AW$2-$B$2+1,Input!$K26,0),'Differentierede effekter'!GD26),0)</f>
        <v>0</v>
      </c>
      <c r="AX26" s="3">
        <f ca="1">IF(AX$2-$B$2&lt;Forudsætninger!$B$4,IF('Differentierede effekter'!GH26="",IF(Forudsætninger!$B$4&gt;AX$2-$B$2,Input!$G26,0)+IF(Forudsætninger!$B$4=AX$2-$B$2+1,Input!$K26,0),'Differentierede effekter'!GH26),0)</f>
        <v>0</v>
      </c>
      <c r="AY26" s="3">
        <f ca="1">IF(AY$2-$B$2&lt;Forudsætninger!$B$4,IF('Differentierede effekter'!GL26="",IF(Forudsætninger!$B$4&gt;AY$2-$B$2,Input!$G26,0)+IF(Forudsætninger!$B$4=AY$2-$B$2+1,Input!$K26,0),'Differentierede effekter'!GL26),0)</f>
        <v>0</v>
      </c>
      <c r="AZ26" s="4">
        <f ca="1">NPV(Forudsætninger!$B$2,BA26:CX26)*(1+Forudsætninger!$B$2)</f>
        <v>0</v>
      </c>
      <c r="BA26" s="3">
        <f ca="1">Forudsætninger!B106*B26</f>
        <v>0</v>
      </c>
      <c r="BB26" s="3">
        <f ca="1">Forudsætninger!C106*C26</f>
        <v>0</v>
      </c>
      <c r="BC26" s="3">
        <f ca="1">Forudsætninger!D106*D26</f>
        <v>0</v>
      </c>
      <c r="BD26" s="3">
        <f ca="1">Forudsætninger!E106*E26</f>
        <v>0</v>
      </c>
      <c r="BE26" s="3">
        <f ca="1">Forudsætninger!F106*F26</f>
        <v>0</v>
      </c>
      <c r="BF26" s="3">
        <f ca="1">Forudsætninger!G106*G26</f>
        <v>0</v>
      </c>
      <c r="BG26" s="3">
        <f ca="1">Forudsætninger!H106*H26</f>
        <v>0</v>
      </c>
      <c r="BH26" s="3">
        <f ca="1">Forudsætninger!I106*I26</f>
        <v>0</v>
      </c>
      <c r="BI26" s="3">
        <f ca="1">Forudsætninger!J106*J26</f>
        <v>0</v>
      </c>
      <c r="BJ26" s="3">
        <f ca="1">Forudsætninger!K106*K26</f>
        <v>0</v>
      </c>
      <c r="BK26" s="3">
        <f ca="1">Forudsætninger!L106*L26</f>
        <v>0</v>
      </c>
      <c r="BL26" s="3">
        <f ca="1">Forudsætninger!M106*M26</f>
        <v>0</v>
      </c>
      <c r="BM26" s="3">
        <f ca="1">Forudsætninger!N106*N26</f>
        <v>0</v>
      </c>
      <c r="BN26" s="3">
        <f ca="1">Forudsætninger!O106*O26</f>
        <v>0</v>
      </c>
      <c r="BO26" s="3">
        <f ca="1">Forudsætninger!P106*P26</f>
        <v>0</v>
      </c>
      <c r="BP26" s="3">
        <f ca="1">Forudsætninger!Q106*Q26</f>
        <v>0</v>
      </c>
      <c r="BQ26" s="3">
        <f ca="1">Forudsætninger!R106*R26</f>
        <v>0</v>
      </c>
      <c r="BR26" s="3">
        <f ca="1">Forudsætninger!S106*S26</f>
        <v>0</v>
      </c>
      <c r="BS26" s="3">
        <f ca="1">Forudsætninger!T106*T26</f>
        <v>0</v>
      </c>
      <c r="BT26" s="3">
        <f ca="1">Forudsætninger!U106*U26</f>
        <v>0</v>
      </c>
      <c r="BU26" s="3">
        <f ca="1">Forudsætninger!V106*V26</f>
        <v>0</v>
      </c>
      <c r="BV26" s="3">
        <f ca="1">Forudsætninger!W106*W26</f>
        <v>0</v>
      </c>
      <c r="BW26" s="3">
        <f ca="1">Forudsætninger!X106*X26</f>
        <v>0</v>
      </c>
      <c r="BX26" s="3">
        <f ca="1">Forudsætninger!Y106*Y26</f>
        <v>0</v>
      </c>
      <c r="BY26" s="3">
        <f ca="1">Forudsætninger!Z106*Z26</f>
        <v>0</v>
      </c>
      <c r="BZ26" s="3">
        <f ca="1">Forudsætninger!AA106*AA26</f>
        <v>0</v>
      </c>
      <c r="CA26" s="3">
        <f ca="1">Forudsætninger!AB106*AB26</f>
        <v>0</v>
      </c>
      <c r="CB26" s="3">
        <f ca="1">Forudsætninger!AC106*AC26</f>
        <v>0</v>
      </c>
      <c r="CC26" s="3">
        <f ca="1">Forudsætninger!AD106*AD26</f>
        <v>0</v>
      </c>
      <c r="CD26" s="3">
        <f ca="1">Forudsætninger!AE106*AE26</f>
        <v>0</v>
      </c>
      <c r="CE26" s="3">
        <f ca="1">Forudsætninger!AF106*AF26</f>
        <v>0</v>
      </c>
      <c r="CF26" s="3">
        <f ca="1">Forudsætninger!AG106*AG26</f>
        <v>0</v>
      </c>
      <c r="CG26" s="3">
        <f ca="1">Forudsætninger!AH106*AH26</f>
        <v>0</v>
      </c>
      <c r="CH26" s="3">
        <f ca="1">Forudsætninger!AI106*AI26</f>
        <v>0</v>
      </c>
      <c r="CI26" s="3">
        <f ca="1">Forudsætninger!AJ106*AJ26</f>
        <v>0</v>
      </c>
      <c r="CJ26" s="3">
        <f ca="1">Forudsætninger!AK106*AK26</f>
        <v>0</v>
      </c>
      <c r="CK26" s="3">
        <f ca="1">Forudsætninger!AL106*AL26</f>
        <v>0</v>
      </c>
      <c r="CL26" s="3">
        <f ca="1">Forudsætninger!AM106*AM26</f>
        <v>0</v>
      </c>
      <c r="CM26" s="3">
        <f ca="1">Forudsætninger!AN106*AN26</f>
        <v>0</v>
      </c>
      <c r="CN26" s="3">
        <f ca="1">Forudsætninger!AO106*AO26</f>
        <v>0</v>
      </c>
      <c r="CO26" s="3">
        <f ca="1">Forudsætninger!AP106*AP26</f>
        <v>0</v>
      </c>
      <c r="CP26" s="3">
        <f ca="1">Forudsætninger!AQ106*AQ26</f>
        <v>0</v>
      </c>
      <c r="CQ26" s="3">
        <f ca="1">Forudsætninger!AR106*AR26</f>
        <v>0</v>
      </c>
      <c r="CR26" s="3">
        <f ca="1">Forudsætninger!AS106*AS26</f>
        <v>0</v>
      </c>
      <c r="CS26" s="3">
        <f ca="1">Forudsætninger!AT106*AT26</f>
        <v>0</v>
      </c>
      <c r="CT26" s="3">
        <f ca="1">Forudsætninger!AU106*AU26</f>
        <v>0</v>
      </c>
      <c r="CU26" s="3">
        <f ca="1">Forudsætninger!AV106*AV26</f>
        <v>0</v>
      </c>
      <c r="CV26" s="3">
        <f ca="1">Forudsætninger!AW106*AW26</f>
        <v>0</v>
      </c>
      <c r="CW26" s="3">
        <f ca="1">Forudsætninger!AX106*AX26</f>
        <v>0</v>
      </c>
      <c r="CX26" s="3">
        <f ca="1">Forudsætninger!AY106*AY26</f>
        <v>0</v>
      </c>
      <c r="CY26" s="4">
        <f ca="1">NPV(Forudsætninger!$B$3,CZ26:EW26)*(1+Forudsætninger!$B$3)</f>
        <v>0</v>
      </c>
      <c r="CZ26" s="3">
        <f ca="1">Forudsætninger!E252*B26</f>
        <v>0</v>
      </c>
      <c r="DA26" s="3">
        <f ca="1">Forudsætninger!F252*C26</f>
        <v>0</v>
      </c>
      <c r="DB26" s="3">
        <f ca="1">Forudsætninger!G252*D26</f>
        <v>0</v>
      </c>
      <c r="DC26" s="3">
        <f ca="1">Forudsætninger!H252*E26</f>
        <v>0</v>
      </c>
      <c r="DD26" s="3">
        <f ca="1">Forudsætninger!I252*F26</f>
        <v>0</v>
      </c>
      <c r="DE26" s="3">
        <f ca="1">Forudsætninger!J252*G26</f>
        <v>0</v>
      </c>
      <c r="DF26" s="3">
        <f ca="1">Forudsætninger!K252*H26</f>
        <v>0</v>
      </c>
      <c r="DG26" s="3">
        <f ca="1">Forudsætninger!L252*I26</f>
        <v>0</v>
      </c>
      <c r="DH26" s="3">
        <f ca="1">Forudsætninger!M252*J26</f>
        <v>0</v>
      </c>
      <c r="DI26" s="3">
        <f ca="1">Forudsætninger!N252*K26</f>
        <v>0</v>
      </c>
      <c r="DJ26" s="3">
        <f ca="1">Forudsætninger!O252*L26</f>
        <v>0</v>
      </c>
      <c r="DK26" s="3">
        <f ca="1">Forudsætninger!P252*M26</f>
        <v>0</v>
      </c>
      <c r="DL26" s="3">
        <f ca="1">Forudsætninger!Q252*N26</f>
        <v>0</v>
      </c>
      <c r="DM26" s="3">
        <f ca="1">Forudsætninger!R252*O26</f>
        <v>0</v>
      </c>
      <c r="DN26" s="3">
        <f ca="1">Forudsætninger!S252*P26</f>
        <v>0</v>
      </c>
      <c r="DO26" s="3">
        <f ca="1">Forudsætninger!T252*Q26</f>
        <v>0</v>
      </c>
      <c r="DP26" s="3">
        <f ca="1">Forudsætninger!U252*R26</f>
        <v>0</v>
      </c>
      <c r="DQ26" s="3">
        <f ca="1">Forudsætninger!V252*S26</f>
        <v>0</v>
      </c>
      <c r="DR26" s="3">
        <f ca="1">Forudsætninger!W252*T26</f>
        <v>0</v>
      </c>
      <c r="DS26" s="3">
        <f ca="1">Forudsætninger!X252*U26</f>
        <v>0</v>
      </c>
      <c r="DT26" s="3">
        <f ca="1">Forudsætninger!Y252*V26</f>
        <v>0</v>
      </c>
      <c r="DU26" s="3">
        <f ca="1">Forudsætninger!Z252*W26</f>
        <v>0</v>
      </c>
      <c r="DV26" s="3">
        <f ca="1">Forudsætninger!AA252*X26</f>
        <v>0</v>
      </c>
      <c r="DW26" s="3">
        <f ca="1">Forudsætninger!AB252*Y26</f>
        <v>0</v>
      </c>
      <c r="DX26" s="3">
        <f ca="1">Forudsætninger!AC252*Z26</f>
        <v>0</v>
      </c>
      <c r="DY26" s="3">
        <f ca="1">Forudsætninger!AD252*AA26</f>
        <v>0</v>
      </c>
      <c r="DZ26" s="3">
        <f ca="1">Forudsætninger!AE252*AB26</f>
        <v>0</v>
      </c>
      <c r="EA26" s="3">
        <f ca="1">Forudsætninger!AF252*AC26</f>
        <v>0</v>
      </c>
      <c r="EB26" s="3">
        <f ca="1">Forudsætninger!AG252*AD26</f>
        <v>0</v>
      </c>
      <c r="EC26" s="3">
        <f ca="1">Forudsætninger!AH252*AE26</f>
        <v>0</v>
      </c>
      <c r="ED26" s="3">
        <f ca="1">Forudsætninger!AI252*AF26</f>
        <v>0</v>
      </c>
      <c r="EE26" s="3">
        <f ca="1">Forudsætninger!AJ252*AG26</f>
        <v>0</v>
      </c>
      <c r="EF26" s="3">
        <f ca="1">Forudsætninger!AK252*AH26</f>
        <v>0</v>
      </c>
      <c r="EG26" s="3">
        <f ca="1">Forudsætninger!AL252*AI26</f>
        <v>0</v>
      </c>
      <c r="EH26" s="3">
        <f ca="1">Forudsætninger!AM252*AJ26</f>
        <v>0</v>
      </c>
      <c r="EI26" s="3">
        <f ca="1">Forudsætninger!AN252*AK26</f>
        <v>0</v>
      </c>
      <c r="EJ26" s="3">
        <f ca="1">Forudsætninger!AO252*AL26</f>
        <v>0</v>
      </c>
      <c r="EK26" s="3">
        <f ca="1">Forudsætninger!AP252*AM26</f>
        <v>0</v>
      </c>
      <c r="EL26" s="3">
        <f ca="1">Forudsætninger!AQ252*AN26</f>
        <v>0</v>
      </c>
      <c r="EM26" s="3">
        <f ca="1">Forudsætninger!AR252*AO26</f>
        <v>0</v>
      </c>
      <c r="EN26" s="3">
        <f ca="1">Forudsætninger!AS252*AP26</f>
        <v>0</v>
      </c>
      <c r="EO26" s="3">
        <f ca="1">Forudsætninger!AT252*AQ26</f>
        <v>0</v>
      </c>
      <c r="EP26" s="3">
        <f ca="1">Forudsætninger!AU252*AR26</f>
        <v>0</v>
      </c>
      <c r="EQ26" s="3">
        <f ca="1">Forudsætninger!AV252*AS26</f>
        <v>0</v>
      </c>
      <c r="ER26" s="3">
        <f ca="1">Forudsætninger!AW252*AT26</f>
        <v>0</v>
      </c>
      <c r="ES26" s="3">
        <f ca="1">Forudsætninger!AX252*AU26</f>
        <v>0</v>
      </c>
      <c r="ET26" s="3">
        <f ca="1">Forudsætninger!AY252*AV26</f>
        <v>0</v>
      </c>
      <c r="EU26" s="3">
        <f ca="1">Forudsætninger!AZ252*AW26</f>
        <v>0</v>
      </c>
      <c r="EV26" s="3">
        <f ca="1">Forudsætninger!BA252*AX26</f>
        <v>0</v>
      </c>
      <c r="EW26" s="3">
        <f ca="1">Forudsætninger!BB252*AY26</f>
        <v>0</v>
      </c>
      <c r="EX26" s="3">
        <f ca="1">IF(Input!$B26="I",$AZ26,0)</f>
        <v>0</v>
      </c>
      <c r="EY26" s="3">
        <f ca="1">IF(Input!$B26="II",$AZ26,0)</f>
        <v>0</v>
      </c>
      <c r="EZ26" s="3">
        <f ca="1">IF(Input!$B26="III",$AZ26,0)</f>
        <v>0</v>
      </c>
      <c r="FA26" s="3">
        <f ca="1">IF(Input!$B26="IV",$AZ26,0)</f>
        <v>0</v>
      </c>
      <c r="FB26" s="3">
        <f ca="1">IF(Input!$B26="I",$CY26,0)</f>
        <v>0</v>
      </c>
      <c r="FC26" s="3">
        <f ca="1">IF(Input!$B26="II",$CY26,0)</f>
        <v>0</v>
      </c>
      <c r="FD26" s="3">
        <f ca="1">IF(Input!$B26="III",$CY26,0)</f>
        <v>0</v>
      </c>
      <c r="FE26" s="3">
        <f ca="1">IF(Input!$B26="IV",$CY26,0)</f>
        <v>0</v>
      </c>
      <c r="FF26" s="3">
        <f ca="1">IF(Input!$C26="Økonomisk",$AZ26,0)</f>
        <v>0</v>
      </c>
      <c r="FG26" s="3">
        <f ca="1">IF(Input!$C26="Miljø",$AZ26,0)</f>
        <v>0</v>
      </c>
    </row>
    <row r="27" spans="1:163">
      <c r="A27" s="2" t="str">
        <f ca="1">IF(Input!A27="","",Input!A27)</f>
        <v/>
      </c>
      <c r="B27" s="3">
        <f ca="1">IF('Differentierede effekter'!D27="",Input!J27+Input!G27+IF(Forudsætninger!$B$4=1,Input!K27,0),'Differentierede effekter'!D27)</f>
        <v>0</v>
      </c>
      <c r="C27" s="3">
        <f ca="1">IF(C$2-$B$2&lt;Forudsætninger!$B$4,IF('Differentierede effekter'!H27="",IF(Forudsætninger!$B$4&gt;C$2-$B$2,Input!$G27,0)+IF(Forudsætninger!$B$4=C$2-$B$2+1,Input!$K27,0),'Differentierede effekter'!H27),0)</f>
        <v>0</v>
      </c>
      <c r="D27" s="3">
        <f ca="1">IF(D$2-$B$2&lt;Forudsætninger!$B$4,IF('Differentierede effekter'!L27="",IF(Forudsætninger!$B$4&gt;D$2-$B$2,Input!$G27,0)+IF(Forudsætninger!$B$4=D$2-$B$2+1,Input!$K27,0),'Differentierede effekter'!L27),0)</f>
        <v>0</v>
      </c>
      <c r="E27" s="3">
        <f ca="1">IF(E$2-$B$2&lt;Forudsætninger!$B$4,IF('Differentierede effekter'!P27="",IF(Forudsætninger!$B$4&gt;E$2-$B$2,Input!$G27,0)+IF(Forudsætninger!$B$4=E$2-$B$2+1,Input!$K27,0),'Differentierede effekter'!P27),0)</f>
        <v>0</v>
      </c>
      <c r="F27" s="3">
        <f ca="1">IF(F$2-$B$2&lt;Forudsætninger!$B$4,IF('Differentierede effekter'!T27="",IF(Forudsætninger!$B$4&gt;F$2-$B$2,Input!$G27,0)+IF(Forudsætninger!$B$4=F$2-$B$2+1,Input!$K27,0),'Differentierede effekter'!T27),0)</f>
        <v>0</v>
      </c>
      <c r="G27" s="3">
        <f ca="1">IF(G$2-$B$2&lt;Forudsætninger!$B$4,IF('Differentierede effekter'!X27="",IF(Forudsætninger!$B$4&gt;G$2-$B$2,Input!$G27,0)+IF(Forudsætninger!$B$4=G$2-$B$2+1,Input!$K27,0),'Differentierede effekter'!X27),0)</f>
        <v>0</v>
      </c>
      <c r="H27" s="3">
        <f ca="1">IF(H$2-$B$2&lt;Forudsætninger!$B$4,IF('Differentierede effekter'!AB27="",IF(Forudsætninger!$B$4&gt;H$2-$B$2,Input!$G27,0)+IF(Forudsætninger!$B$4=H$2-$B$2+1,Input!$K27,0),'Differentierede effekter'!AB27),0)</f>
        <v>0</v>
      </c>
      <c r="I27" s="3">
        <f ca="1">IF(I$2-$B$2&lt;Forudsætninger!$B$4,IF('Differentierede effekter'!AF27="",IF(Forudsætninger!$B$4&gt;I$2-$B$2,Input!$G27,0)+IF(Forudsætninger!$B$4=I$2-$B$2+1,Input!$K27,0),'Differentierede effekter'!AF27),0)</f>
        <v>0</v>
      </c>
      <c r="J27" s="3">
        <f ca="1">IF(J$2-$B$2&lt;Forudsætninger!$B$4,IF('Differentierede effekter'!AJ27="",IF(Forudsætninger!$B$4&gt;J$2-$B$2,Input!$G27,0)+IF(Forudsætninger!$B$4=J$2-$B$2+1,Input!$K27,0),'Differentierede effekter'!AJ27),0)</f>
        <v>0</v>
      </c>
      <c r="K27" s="3">
        <f ca="1">IF(K$2-$B$2&lt;Forudsætninger!$B$4,IF('Differentierede effekter'!AN27="",IF(Forudsætninger!$B$4&gt;K$2-$B$2,Input!$G27,0)+IF(Forudsætninger!$B$4=K$2-$B$2+1,Input!$K27,0),'Differentierede effekter'!AN27),0)</f>
        <v>0</v>
      </c>
      <c r="L27" s="3">
        <f ca="1">IF(L$2-$B$2&lt;Forudsætninger!$B$4,IF('Differentierede effekter'!AR27="",IF(Forudsætninger!$B$4&gt;L$2-$B$2,Input!$G27,0)+IF(Forudsætninger!$B$4=L$2-$B$2+1,Input!$K27,0),'Differentierede effekter'!AR27),0)</f>
        <v>0</v>
      </c>
      <c r="M27" s="3">
        <f ca="1">IF(M$2-$B$2&lt;Forudsætninger!$B$4,IF('Differentierede effekter'!AV27="",IF(Forudsætninger!$B$4&gt;M$2-$B$2,Input!$G27,0)+IF(Forudsætninger!$B$4=M$2-$B$2+1,Input!$K27,0),'Differentierede effekter'!AV27),0)</f>
        <v>0</v>
      </c>
      <c r="N27" s="3">
        <f ca="1">IF(N$2-$B$2&lt;Forudsætninger!$B$4,IF('Differentierede effekter'!AZ27="",IF(Forudsætninger!$B$4&gt;N$2-$B$2,Input!$G27,0)+IF(Forudsætninger!$B$4=N$2-$B$2+1,Input!$K27,0),'Differentierede effekter'!AZ27),0)</f>
        <v>0</v>
      </c>
      <c r="O27" s="3">
        <f ca="1">IF(O$2-$B$2&lt;Forudsætninger!$B$4,IF('Differentierede effekter'!BD27="",IF(Forudsætninger!$B$4&gt;O$2-$B$2,Input!$G27,0)+IF(Forudsætninger!$B$4=O$2-$B$2+1,Input!$K27,0),'Differentierede effekter'!BD27),0)</f>
        <v>0</v>
      </c>
      <c r="P27" s="3">
        <f ca="1">IF(P$2-$B$2&lt;Forudsætninger!$B$4,IF('Differentierede effekter'!BH27="",IF(Forudsætninger!$B$4&gt;P$2-$B$2,Input!$G27,0)+IF(Forudsætninger!$B$4=P$2-$B$2+1,Input!$K27,0),'Differentierede effekter'!BH27),0)</f>
        <v>0</v>
      </c>
      <c r="Q27" s="3">
        <f ca="1">IF(Q$2-$B$2&lt;Forudsætninger!$B$4,IF('Differentierede effekter'!BL27="",IF(Forudsætninger!$B$4&gt;Q$2-$B$2,Input!$G27,0)+IF(Forudsætninger!$B$4=Q$2-$B$2+1,Input!$K27,0),'Differentierede effekter'!BL27),0)</f>
        <v>0</v>
      </c>
      <c r="R27" s="3">
        <f ca="1">IF(R$2-$B$2&lt;Forudsætninger!$B$4,IF('Differentierede effekter'!BP27="",IF(Forudsætninger!$B$4&gt;R$2-$B$2,Input!$G27,0)+IF(Forudsætninger!$B$4=R$2-$B$2+1,Input!$K27,0),'Differentierede effekter'!BP27),0)</f>
        <v>0</v>
      </c>
      <c r="S27" s="3">
        <f ca="1">IF(S$2-$B$2&lt;Forudsætninger!$B$4,IF('Differentierede effekter'!BT27="",IF(Forudsætninger!$B$4&gt;S$2-$B$2,Input!$G27,0)+IF(Forudsætninger!$B$4=S$2-$B$2+1,Input!$K27,0),'Differentierede effekter'!BT27),0)</f>
        <v>0</v>
      </c>
      <c r="T27" s="3">
        <f ca="1">IF(T$2-$B$2&lt;Forudsætninger!$B$4,IF('Differentierede effekter'!BX27="",IF(Forudsætninger!$B$4&gt;T$2-$B$2,Input!$G27,0)+IF(Forudsætninger!$B$4=T$2-$B$2+1,Input!$K27,0),'Differentierede effekter'!BX27),0)</f>
        <v>0</v>
      </c>
      <c r="U27" s="3">
        <f ca="1">IF(U$2-$B$2&lt;Forudsætninger!$B$4,IF('Differentierede effekter'!CB27="",IF(Forudsætninger!$B$4&gt;U$2-$B$2,Input!$G27,0)+IF(Forudsætninger!$B$4=U$2-$B$2+1,Input!$K27,0),'Differentierede effekter'!CB27),0)</f>
        <v>0</v>
      </c>
      <c r="V27" s="3">
        <f ca="1">IF(V$2-$B$2&lt;Forudsætninger!$B$4,IF('Differentierede effekter'!CF27="",IF(Forudsætninger!$B$4&gt;V$2-$B$2,Input!$G27,0)+IF(Forudsætninger!$B$4=V$2-$B$2+1,Input!$K27,0),'Differentierede effekter'!CF27),0)</f>
        <v>0</v>
      </c>
      <c r="W27" s="3">
        <f ca="1">IF(W$2-$B$2&lt;Forudsætninger!$B$4,IF('Differentierede effekter'!CJ27="",IF(Forudsætninger!$B$4&gt;W$2-$B$2,Input!$G27,0)+IF(Forudsætninger!$B$4=W$2-$B$2+1,Input!$K27,0),'Differentierede effekter'!CJ27),0)</f>
        <v>0</v>
      </c>
      <c r="X27" s="3">
        <f ca="1">IF(X$2-$B$2&lt;Forudsætninger!$B$4,IF('Differentierede effekter'!CN27="",IF(Forudsætninger!$B$4&gt;X$2-$B$2,Input!$G27,0)+IF(Forudsætninger!$B$4=X$2-$B$2+1,Input!$K27,0),'Differentierede effekter'!CN27),0)</f>
        <v>0</v>
      </c>
      <c r="Y27" s="3">
        <f ca="1">IF(Y$2-$B$2&lt;Forudsætninger!$B$4,IF('Differentierede effekter'!CR27="",IF(Forudsætninger!$B$4&gt;Y$2-$B$2,Input!$G27,0)+IF(Forudsætninger!$B$4=Y$2-$B$2+1,Input!$K27,0),'Differentierede effekter'!CR27),0)</f>
        <v>0</v>
      </c>
      <c r="Z27" s="3">
        <f ca="1">IF(Z$2-$B$2&lt;Forudsætninger!$B$4,IF('Differentierede effekter'!CV27="",IF(Forudsætninger!$B$4&gt;Z$2-$B$2,Input!$G27,0)+IF(Forudsætninger!$B$4=Z$2-$B$2+1,Input!$K27,0),'Differentierede effekter'!CV27),0)</f>
        <v>0</v>
      </c>
      <c r="AA27" s="3">
        <f ca="1">IF(AA$2-$B$2&lt;Forudsætninger!$B$4,IF('Differentierede effekter'!CZ27="",IF(Forudsætninger!$B$4&gt;AA$2-$B$2,Input!$G27,0)+IF(Forudsætninger!$B$4=AA$2-$B$2+1,Input!$K27,0),'Differentierede effekter'!CZ27),0)</f>
        <v>0</v>
      </c>
      <c r="AB27" s="3">
        <f ca="1">IF(AB$2-$B$2&lt;Forudsætninger!$B$4,IF('Differentierede effekter'!DD27="",IF(Forudsætninger!$B$4&gt;AB$2-$B$2,Input!$G27,0)+IF(Forudsætninger!$B$4=AB$2-$B$2+1,Input!$K27,0),'Differentierede effekter'!DD27),0)</f>
        <v>0</v>
      </c>
      <c r="AC27" s="3">
        <f ca="1">IF(AC$2-$B$2&lt;Forudsætninger!$B$4,IF('Differentierede effekter'!DH27="",IF(Forudsætninger!$B$4&gt;AC$2-$B$2,Input!$G27,0)+IF(Forudsætninger!$B$4=AC$2-$B$2+1,Input!$K27,0),'Differentierede effekter'!DH27),0)</f>
        <v>0</v>
      </c>
      <c r="AD27" s="3">
        <f ca="1">IF(AD$2-$B$2&lt;Forudsætninger!$B$4,IF('Differentierede effekter'!DL27="",IF(Forudsætninger!$B$4&gt;AD$2-$B$2,Input!$G27,0)+IF(Forudsætninger!$B$4=AD$2-$B$2+1,Input!$K27,0),'Differentierede effekter'!DL27),0)</f>
        <v>0</v>
      </c>
      <c r="AE27" s="3">
        <f ca="1">IF(AE$2-$B$2&lt;Forudsætninger!$B$4,IF('Differentierede effekter'!DP27="",IF(Forudsætninger!$B$4&gt;AE$2-$B$2,Input!$G27,0)+IF(Forudsætninger!$B$4=AE$2-$B$2+1,Input!$K27,0),'Differentierede effekter'!DP27),0)</f>
        <v>0</v>
      </c>
      <c r="AF27" s="3">
        <f ca="1">IF(AF$2-$B$2&lt;Forudsætninger!$B$4,IF('Differentierede effekter'!DQ27="",IF(Forudsætninger!$B$4&gt;AF$2-$B$2,Input!$G27,0)+IF(Forudsætninger!$B$4=AF$2-$B$2+1,Input!$K27,0),'Differentierede effekter'!DQ27),0)</f>
        <v>0</v>
      </c>
      <c r="AG27" s="3">
        <f ca="1">IF(AG$2-$B$2&lt;Forudsætninger!$B$4,IF('Differentierede effekter'!DU27="",IF(Forudsætninger!$B$4&gt;AG$2-$B$2,Input!$G27,0)+IF(Forudsætninger!$B$4=AG$2-$B$2+1,Input!$K27,0),'Differentierede effekter'!DU27),0)</f>
        <v>0</v>
      </c>
      <c r="AH27" s="3">
        <f ca="1">IF(AH$2-$B$2&lt;Forudsætninger!$B$4,IF('Differentierede effekter'!DY27="",IF(Forudsætninger!$B$4&gt;AH$2-$B$2,Input!$G27,0)+IF(Forudsætninger!$B$4=AH$2-$B$2+1,Input!$K27,0),'Differentierede effekter'!DY27),0)</f>
        <v>0</v>
      </c>
      <c r="AI27" s="3">
        <f ca="1">IF(AI$2-$B$2&lt;Forudsætninger!$B$4,IF('Differentierede effekter'!EC27="",IF(Forudsætninger!$B$4&gt;AI$2-$B$2,Input!$G27,0)+IF(Forudsætninger!$B$4=AI$2-$B$2+1,Input!$K27,0),'Differentierede effekter'!EC27),0)</f>
        <v>0</v>
      </c>
      <c r="AJ27" s="3">
        <f ca="1">IF(AJ$2-$B$2&lt;Forudsætninger!$B$4,IF('Differentierede effekter'!EG27="",IF(Forudsætninger!$B$4&gt;AJ$2-$B$2,Input!$G27,0)+IF(Forudsætninger!$B$4=AJ$2-$B$2+1,Input!$K27,0),'Differentierede effekter'!EG27),0)</f>
        <v>0</v>
      </c>
      <c r="AK27" s="3">
        <f ca="1">IF(AK$2-$B$2&lt;Forudsætninger!$B$4,IF('Differentierede effekter'!EK27="",IF(Forudsætninger!$B$4&gt;AK$2-$B$2,Input!$G27,0)+IF(Forudsætninger!$B$4=AK$2-$B$2+1,Input!$K27,0),'Differentierede effekter'!EK27),0)</f>
        <v>0</v>
      </c>
      <c r="AL27" s="3">
        <f ca="1">IF(AL$2-$B$2&lt;Forudsætninger!$B$4,IF('Differentierede effekter'!EO27="",IF(Forudsætninger!$B$4&gt;AL$2-$B$2,Input!$G27,0)+IF(Forudsætninger!$B$4=AL$2-$B$2+1,Input!$K27,0),'Differentierede effekter'!EO27),0)</f>
        <v>0</v>
      </c>
      <c r="AM27" s="3">
        <f ca="1">IF(AM$2-$B$2&lt;Forudsætninger!$B$4,IF('Differentierede effekter'!EP27="",IF(Forudsætninger!$B$4&gt;AM$2-$B$2,Input!$G27,0)+IF(Forudsætninger!$B$4=AM$2-$B$2+1,Input!$K27,0),'Differentierede effekter'!EP27),0)</f>
        <v>0</v>
      </c>
      <c r="AN27" s="3">
        <f ca="1">IF(AN$2-$B$2&lt;Forudsætninger!$B$4,IF('Differentierede effekter'!ET27="",IF(Forudsætninger!$B$4&gt;AN$2-$B$2,Input!$G27,0)+IF(Forudsætninger!$B$4=AN$2-$B$2+1,Input!$K27,0),'Differentierede effekter'!ET27),0)</f>
        <v>0</v>
      </c>
      <c r="AO27" s="3">
        <f ca="1">IF(AO$2-$B$2&lt;Forudsætninger!$B$4,IF('Differentierede effekter'!EX27="",IF(Forudsætninger!$B$4&gt;AO$2-$B$2,Input!$G27,0)+IF(Forudsætninger!$B$4=AO$2-$B$2+1,Input!$K27,0),'Differentierede effekter'!EX27),0)</f>
        <v>0</v>
      </c>
      <c r="AP27" s="3">
        <f ca="1">IF(AP$2-$B$2&lt;Forudsætninger!$B$4,IF('Differentierede effekter'!FB27="",IF(Forudsætninger!$B$4&gt;AP$2-$B$2,Input!$G27,0)+IF(Forudsætninger!$B$4=AP$2-$B$2+1,Input!$K27,0),'Differentierede effekter'!FB27),0)</f>
        <v>0</v>
      </c>
      <c r="AQ27" s="3">
        <f ca="1">IF(AQ$2-$B$2&lt;Forudsætninger!$B$4,IF('Differentierede effekter'!FF27="",IF(Forudsætninger!$B$4&gt;AQ$2-$B$2,Input!$G27,0)+IF(Forudsætninger!$B$4=AQ$2-$B$2+1,Input!$K27,0),'Differentierede effekter'!FF27),0)</f>
        <v>0</v>
      </c>
      <c r="AR27" s="3">
        <f ca="1">IF(AR$2-$B$2&lt;Forudsætninger!$B$4,IF('Differentierede effekter'!FJ27="",IF(Forudsætninger!$B$4&gt;AR$2-$B$2,Input!$G27,0)+IF(Forudsætninger!$B$4=AR$2-$B$2+1,Input!$K27,0),'Differentierede effekter'!FJ27),0)</f>
        <v>0</v>
      </c>
      <c r="AS27" s="3">
        <f ca="1">IF(AS$2-$B$2&lt;Forudsætninger!$B$4,IF('Differentierede effekter'!FN27="",IF(Forudsætninger!$B$4&gt;AS$2-$B$2,Input!$G27,0)+IF(Forudsætninger!$B$4=AS$2-$B$2+1,Input!$K27,0),'Differentierede effekter'!FN27),0)</f>
        <v>0</v>
      </c>
      <c r="AT27" s="3">
        <f ca="1">IF(AT$2-$B$2&lt;Forudsætninger!$B$4,IF('Differentierede effekter'!FR27="",IF(Forudsætninger!$B$4&gt;AT$2-$B$2,Input!$G27,0)+IF(Forudsætninger!$B$4=AT$2-$B$2+1,Input!$K27,0),'Differentierede effekter'!FR27),0)</f>
        <v>0</v>
      </c>
      <c r="AU27" s="3">
        <f ca="1">IF(AU$2-$B$2&lt;Forudsætninger!$B$4,IF('Differentierede effekter'!FV27="",IF(Forudsætninger!$B$4&gt;AU$2-$B$2,Input!$G27,0)+IF(Forudsætninger!$B$4=AU$2-$B$2+1,Input!$K27,0),'Differentierede effekter'!FV27),0)</f>
        <v>0</v>
      </c>
      <c r="AV27" s="3">
        <f ca="1">IF(AV$2-$B$2&lt;Forudsætninger!$B$4,IF('Differentierede effekter'!FZ27="",IF(Forudsætninger!$B$4&gt;AV$2-$B$2,Input!$G27,0)+IF(Forudsætninger!$B$4=AV$2-$B$2+1,Input!$K27,0),'Differentierede effekter'!FZ27),0)</f>
        <v>0</v>
      </c>
      <c r="AW27" s="3">
        <f ca="1">IF(AW$2-$B$2&lt;Forudsætninger!$B$4,IF('Differentierede effekter'!GD27="",IF(Forudsætninger!$B$4&gt;AW$2-$B$2,Input!$G27,0)+IF(Forudsætninger!$B$4=AW$2-$B$2+1,Input!$K27,0),'Differentierede effekter'!GD27),0)</f>
        <v>0</v>
      </c>
      <c r="AX27" s="3">
        <f ca="1">IF(AX$2-$B$2&lt;Forudsætninger!$B$4,IF('Differentierede effekter'!GH27="",IF(Forudsætninger!$B$4&gt;AX$2-$B$2,Input!$G27,0)+IF(Forudsætninger!$B$4=AX$2-$B$2+1,Input!$K27,0),'Differentierede effekter'!GH27),0)</f>
        <v>0</v>
      </c>
      <c r="AY27" s="3">
        <f ca="1">IF(AY$2-$B$2&lt;Forudsætninger!$B$4,IF('Differentierede effekter'!GL27="",IF(Forudsætninger!$B$4&gt;AY$2-$B$2,Input!$G27,0)+IF(Forudsætninger!$B$4=AY$2-$B$2+1,Input!$K27,0),'Differentierede effekter'!GL27),0)</f>
        <v>0</v>
      </c>
      <c r="AZ27" s="4">
        <f ca="1">NPV(Forudsætninger!$B$2,BA27:CX27)*(1+Forudsætninger!$B$2)</f>
        <v>0</v>
      </c>
      <c r="BA27" s="3">
        <f ca="1">Forudsætninger!B107*B27</f>
        <v>0</v>
      </c>
      <c r="BB27" s="3">
        <f ca="1">Forudsætninger!C107*C27</f>
        <v>0</v>
      </c>
      <c r="BC27" s="3">
        <f ca="1">Forudsætninger!D107*D27</f>
        <v>0</v>
      </c>
      <c r="BD27" s="3">
        <f ca="1">Forudsætninger!E107*E27</f>
        <v>0</v>
      </c>
      <c r="BE27" s="3">
        <f ca="1">Forudsætninger!F107*F27</f>
        <v>0</v>
      </c>
      <c r="BF27" s="3">
        <f ca="1">Forudsætninger!G107*G27</f>
        <v>0</v>
      </c>
      <c r="BG27" s="3">
        <f ca="1">Forudsætninger!H107*H27</f>
        <v>0</v>
      </c>
      <c r="BH27" s="3">
        <f ca="1">Forudsætninger!I107*I27</f>
        <v>0</v>
      </c>
      <c r="BI27" s="3">
        <f ca="1">Forudsætninger!J107*J27</f>
        <v>0</v>
      </c>
      <c r="BJ27" s="3">
        <f ca="1">Forudsætninger!K107*K27</f>
        <v>0</v>
      </c>
      <c r="BK27" s="3">
        <f ca="1">Forudsætninger!L107*L27</f>
        <v>0</v>
      </c>
      <c r="BL27" s="3">
        <f ca="1">Forudsætninger!M107*M27</f>
        <v>0</v>
      </c>
      <c r="BM27" s="3">
        <f ca="1">Forudsætninger!N107*N27</f>
        <v>0</v>
      </c>
      <c r="BN27" s="3">
        <f ca="1">Forudsætninger!O107*O27</f>
        <v>0</v>
      </c>
      <c r="BO27" s="3">
        <f ca="1">Forudsætninger!P107*P27</f>
        <v>0</v>
      </c>
      <c r="BP27" s="3">
        <f ca="1">Forudsætninger!Q107*Q27</f>
        <v>0</v>
      </c>
      <c r="BQ27" s="3">
        <f ca="1">Forudsætninger!R107*R27</f>
        <v>0</v>
      </c>
      <c r="BR27" s="3">
        <f ca="1">Forudsætninger!S107*S27</f>
        <v>0</v>
      </c>
      <c r="BS27" s="3">
        <f ca="1">Forudsætninger!T107*T27</f>
        <v>0</v>
      </c>
      <c r="BT27" s="3">
        <f ca="1">Forudsætninger!U107*U27</f>
        <v>0</v>
      </c>
      <c r="BU27" s="3">
        <f ca="1">Forudsætninger!V107*V27</f>
        <v>0</v>
      </c>
      <c r="BV27" s="3">
        <f ca="1">Forudsætninger!W107*W27</f>
        <v>0</v>
      </c>
      <c r="BW27" s="3">
        <f ca="1">Forudsætninger!X107*X27</f>
        <v>0</v>
      </c>
      <c r="BX27" s="3">
        <f ca="1">Forudsætninger!Y107*Y27</f>
        <v>0</v>
      </c>
      <c r="BY27" s="3">
        <f ca="1">Forudsætninger!Z107*Z27</f>
        <v>0</v>
      </c>
      <c r="BZ27" s="3">
        <f ca="1">Forudsætninger!AA107*AA27</f>
        <v>0</v>
      </c>
      <c r="CA27" s="3">
        <f ca="1">Forudsætninger!AB107*AB27</f>
        <v>0</v>
      </c>
      <c r="CB27" s="3">
        <f ca="1">Forudsætninger!AC107*AC27</f>
        <v>0</v>
      </c>
      <c r="CC27" s="3">
        <f ca="1">Forudsætninger!AD107*AD27</f>
        <v>0</v>
      </c>
      <c r="CD27" s="3">
        <f ca="1">Forudsætninger!AE107*AE27</f>
        <v>0</v>
      </c>
      <c r="CE27" s="3">
        <f ca="1">Forudsætninger!AF107*AF27</f>
        <v>0</v>
      </c>
      <c r="CF27" s="3">
        <f ca="1">Forudsætninger!AG107*AG27</f>
        <v>0</v>
      </c>
      <c r="CG27" s="3">
        <f ca="1">Forudsætninger!AH107*AH27</f>
        <v>0</v>
      </c>
      <c r="CH27" s="3">
        <f ca="1">Forudsætninger!AI107*AI27</f>
        <v>0</v>
      </c>
      <c r="CI27" s="3">
        <f ca="1">Forudsætninger!AJ107*AJ27</f>
        <v>0</v>
      </c>
      <c r="CJ27" s="3">
        <f ca="1">Forudsætninger!AK107*AK27</f>
        <v>0</v>
      </c>
      <c r="CK27" s="3">
        <f ca="1">Forudsætninger!AL107*AL27</f>
        <v>0</v>
      </c>
      <c r="CL27" s="3">
        <f ca="1">Forudsætninger!AM107*AM27</f>
        <v>0</v>
      </c>
      <c r="CM27" s="3">
        <f ca="1">Forudsætninger!AN107*AN27</f>
        <v>0</v>
      </c>
      <c r="CN27" s="3">
        <f ca="1">Forudsætninger!AO107*AO27</f>
        <v>0</v>
      </c>
      <c r="CO27" s="3">
        <f ca="1">Forudsætninger!AP107*AP27</f>
        <v>0</v>
      </c>
      <c r="CP27" s="3">
        <f ca="1">Forudsætninger!AQ107*AQ27</f>
        <v>0</v>
      </c>
      <c r="CQ27" s="3">
        <f ca="1">Forudsætninger!AR107*AR27</f>
        <v>0</v>
      </c>
      <c r="CR27" s="3">
        <f ca="1">Forudsætninger!AS107*AS27</f>
        <v>0</v>
      </c>
      <c r="CS27" s="3">
        <f ca="1">Forudsætninger!AT107*AT27</f>
        <v>0</v>
      </c>
      <c r="CT27" s="3">
        <f ca="1">Forudsætninger!AU107*AU27</f>
        <v>0</v>
      </c>
      <c r="CU27" s="3">
        <f ca="1">Forudsætninger!AV107*AV27</f>
        <v>0</v>
      </c>
      <c r="CV27" s="3">
        <f ca="1">Forudsætninger!AW107*AW27</f>
        <v>0</v>
      </c>
      <c r="CW27" s="3">
        <f ca="1">Forudsætninger!AX107*AX27</f>
        <v>0</v>
      </c>
      <c r="CX27" s="3">
        <f ca="1">Forudsætninger!AY107*AY27</f>
        <v>0</v>
      </c>
      <c r="CY27" s="4">
        <f ca="1">NPV(Forudsætninger!$B$3,CZ27:EW27)*(1+Forudsætninger!$B$3)</f>
        <v>0</v>
      </c>
      <c r="CZ27" s="3">
        <f ca="1">Forudsætninger!E253*B27</f>
        <v>0</v>
      </c>
      <c r="DA27" s="3">
        <f ca="1">Forudsætninger!F253*C27</f>
        <v>0</v>
      </c>
      <c r="DB27" s="3">
        <f ca="1">Forudsætninger!G253*D27</f>
        <v>0</v>
      </c>
      <c r="DC27" s="3">
        <f ca="1">Forudsætninger!H253*E27</f>
        <v>0</v>
      </c>
      <c r="DD27" s="3">
        <f ca="1">Forudsætninger!I253*F27</f>
        <v>0</v>
      </c>
      <c r="DE27" s="3">
        <f ca="1">Forudsætninger!J253*G27</f>
        <v>0</v>
      </c>
      <c r="DF27" s="3">
        <f ca="1">Forudsætninger!K253*H27</f>
        <v>0</v>
      </c>
      <c r="DG27" s="3">
        <f ca="1">Forudsætninger!L253*I27</f>
        <v>0</v>
      </c>
      <c r="DH27" s="3">
        <f ca="1">Forudsætninger!M253*J27</f>
        <v>0</v>
      </c>
      <c r="DI27" s="3">
        <f ca="1">Forudsætninger!N253*K27</f>
        <v>0</v>
      </c>
      <c r="DJ27" s="3">
        <f ca="1">Forudsætninger!O253*L27</f>
        <v>0</v>
      </c>
      <c r="DK27" s="3">
        <f ca="1">Forudsætninger!P253*M27</f>
        <v>0</v>
      </c>
      <c r="DL27" s="3">
        <f ca="1">Forudsætninger!Q253*N27</f>
        <v>0</v>
      </c>
      <c r="DM27" s="3">
        <f ca="1">Forudsætninger!R253*O27</f>
        <v>0</v>
      </c>
      <c r="DN27" s="3">
        <f ca="1">Forudsætninger!S253*P27</f>
        <v>0</v>
      </c>
      <c r="DO27" s="3">
        <f ca="1">Forudsætninger!T253*Q27</f>
        <v>0</v>
      </c>
      <c r="DP27" s="3">
        <f ca="1">Forudsætninger!U253*R27</f>
        <v>0</v>
      </c>
      <c r="DQ27" s="3">
        <f ca="1">Forudsætninger!V253*S27</f>
        <v>0</v>
      </c>
      <c r="DR27" s="3">
        <f ca="1">Forudsætninger!W253*T27</f>
        <v>0</v>
      </c>
      <c r="DS27" s="3">
        <f ca="1">Forudsætninger!X253*U27</f>
        <v>0</v>
      </c>
      <c r="DT27" s="3">
        <f ca="1">Forudsætninger!Y253*V27</f>
        <v>0</v>
      </c>
      <c r="DU27" s="3">
        <f ca="1">Forudsætninger!Z253*W27</f>
        <v>0</v>
      </c>
      <c r="DV27" s="3">
        <f ca="1">Forudsætninger!AA253*X27</f>
        <v>0</v>
      </c>
      <c r="DW27" s="3">
        <f ca="1">Forudsætninger!AB253*Y27</f>
        <v>0</v>
      </c>
      <c r="DX27" s="3">
        <f ca="1">Forudsætninger!AC253*Z27</f>
        <v>0</v>
      </c>
      <c r="DY27" s="3">
        <f ca="1">Forudsætninger!AD253*AA27</f>
        <v>0</v>
      </c>
      <c r="DZ27" s="3">
        <f ca="1">Forudsætninger!AE253*AB27</f>
        <v>0</v>
      </c>
      <c r="EA27" s="3">
        <f ca="1">Forudsætninger!AF253*AC27</f>
        <v>0</v>
      </c>
      <c r="EB27" s="3">
        <f ca="1">Forudsætninger!AG253*AD27</f>
        <v>0</v>
      </c>
      <c r="EC27" s="3">
        <f ca="1">Forudsætninger!AH253*AE27</f>
        <v>0</v>
      </c>
      <c r="ED27" s="3">
        <f ca="1">Forudsætninger!AI253*AF27</f>
        <v>0</v>
      </c>
      <c r="EE27" s="3">
        <f ca="1">Forudsætninger!AJ253*AG27</f>
        <v>0</v>
      </c>
      <c r="EF27" s="3">
        <f ca="1">Forudsætninger!AK253*AH27</f>
        <v>0</v>
      </c>
      <c r="EG27" s="3">
        <f ca="1">Forudsætninger!AL253*AI27</f>
        <v>0</v>
      </c>
      <c r="EH27" s="3">
        <f ca="1">Forudsætninger!AM253*AJ27</f>
        <v>0</v>
      </c>
      <c r="EI27" s="3">
        <f ca="1">Forudsætninger!AN253*AK27</f>
        <v>0</v>
      </c>
      <c r="EJ27" s="3">
        <f ca="1">Forudsætninger!AO253*AL27</f>
        <v>0</v>
      </c>
      <c r="EK27" s="3">
        <f ca="1">Forudsætninger!AP253*AM27</f>
        <v>0</v>
      </c>
      <c r="EL27" s="3">
        <f ca="1">Forudsætninger!AQ253*AN27</f>
        <v>0</v>
      </c>
      <c r="EM27" s="3">
        <f ca="1">Forudsætninger!AR253*AO27</f>
        <v>0</v>
      </c>
      <c r="EN27" s="3">
        <f ca="1">Forudsætninger!AS253*AP27</f>
        <v>0</v>
      </c>
      <c r="EO27" s="3">
        <f ca="1">Forudsætninger!AT253*AQ27</f>
        <v>0</v>
      </c>
      <c r="EP27" s="3">
        <f ca="1">Forudsætninger!AU253*AR27</f>
        <v>0</v>
      </c>
      <c r="EQ27" s="3">
        <f ca="1">Forudsætninger!AV253*AS27</f>
        <v>0</v>
      </c>
      <c r="ER27" s="3">
        <f ca="1">Forudsætninger!AW253*AT27</f>
        <v>0</v>
      </c>
      <c r="ES27" s="3">
        <f ca="1">Forudsætninger!AX253*AU27</f>
        <v>0</v>
      </c>
      <c r="ET27" s="3">
        <f ca="1">Forudsætninger!AY253*AV27</f>
        <v>0</v>
      </c>
      <c r="EU27" s="3">
        <f ca="1">Forudsætninger!AZ253*AW27</f>
        <v>0</v>
      </c>
      <c r="EV27" s="3">
        <f ca="1">Forudsætninger!BA253*AX27</f>
        <v>0</v>
      </c>
      <c r="EW27" s="3">
        <f ca="1">Forudsætninger!BB253*AY27</f>
        <v>0</v>
      </c>
      <c r="EX27" s="3">
        <f ca="1">IF(Input!$B27="I",$AZ27,0)</f>
        <v>0</v>
      </c>
      <c r="EY27" s="3">
        <f ca="1">IF(Input!$B27="II",$AZ27,0)</f>
        <v>0</v>
      </c>
      <c r="EZ27" s="3">
        <f ca="1">IF(Input!$B27="III",$AZ27,0)</f>
        <v>0</v>
      </c>
      <c r="FA27" s="3">
        <f ca="1">IF(Input!$B27="IV",$AZ27,0)</f>
        <v>0</v>
      </c>
      <c r="FB27" s="3">
        <f ca="1">IF(Input!$B27="I",$CY27,0)</f>
        <v>0</v>
      </c>
      <c r="FC27" s="3">
        <f ca="1">IF(Input!$B27="II",$CY27,0)</f>
        <v>0</v>
      </c>
      <c r="FD27" s="3">
        <f ca="1">IF(Input!$B27="III",$CY27,0)</f>
        <v>0</v>
      </c>
      <c r="FE27" s="3">
        <f ca="1">IF(Input!$B27="IV",$CY27,0)</f>
        <v>0</v>
      </c>
      <c r="FF27" s="3">
        <f ca="1">IF(Input!$C27="Økonomisk",$AZ27,0)</f>
        <v>0</v>
      </c>
      <c r="FG27" s="3">
        <f ca="1">IF(Input!$C27="Miljø",$AZ27,0)</f>
        <v>0</v>
      </c>
    </row>
    <row r="28" spans="1:163">
      <c r="A28" s="2" t="str">
        <f ca="1">IF(Input!A28="","",Input!A28)</f>
        <v/>
      </c>
      <c r="B28" s="3">
        <f ca="1">IF('Differentierede effekter'!D28="",Input!J28+Input!G28+IF(Forudsætninger!$B$4=1,Input!K28,0),'Differentierede effekter'!D28)</f>
        <v>0</v>
      </c>
      <c r="C28" s="3">
        <f ca="1">IF(C$2-$B$2&lt;Forudsætninger!$B$4,IF('Differentierede effekter'!H28="",IF(Forudsætninger!$B$4&gt;C$2-$B$2,Input!$G28,0)+IF(Forudsætninger!$B$4=C$2-$B$2+1,Input!$K28,0),'Differentierede effekter'!H28),0)</f>
        <v>0</v>
      </c>
      <c r="D28" s="3">
        <f ca="1">IF(D$2-$B$2&lt;Forudsætninger!$B$4,IF('Differentierede effekter'!L28="",IF(Forudsætninger!$B$4&gt;D$2-$B$2,Input!$G28,0)+IF(Forudsætninger!$B$4=D$2-$B$2+1,Input!$K28,0),'Differentierede effekter'!L28),0)</f>
        <v>0</v>
      </c>
      <c r="E28" s="3">
        <f ca="1">IF(E$2-$B$2&lt;Forudsætninger!$B$4,IF('Differentierede effekter'!P28="",IF(Forudsætninger!$B$4&gt;E$2-$B$2,Input!$G28,0)+IF(Forudsætninger!$B$4=E$2-$B$2+1,Input!$K28,0),'Differentierede effekter'!P28),0)</f>
        <v>0</v>
      </c>
      <c r="F28" s="3">
        <f ca="1">IF(F$2-$B$2&lt;Forudsætninger!$B$4,IF('Differentierede effekter'!T28="",IF(Forudsætninger!$B$4&gt;F$2-$B$2,Input!$G28,0)+IF(Forudsætninger!$B$4=F$2-$B$2+1,Input!$K28,0),'Differentierede effekter'!T28),0)</f>
        <v>0</v>
      </c>
      <c r="G28" s="3">
        <f ca="1">IF(G$2-$B$2&lt;Forudsætninger!$B$4,IF('Differentierede effekter'!X28="",IF(Forudsætninger!$B$4&gt;G$2-$B$2,Input!$G28,0)+IF(Forudsætninger!$B$4=G$2-$B$2+1,Input!$K28,0),'Differentierede effekter'!X28),0)</f>
        <v>0</v>
      </c>
      <c r="H28" s="3">
        <f ca="1">IF(H$2-$B$2&lt;Forudsætninger!$B$4,IF('Differentierede effekter'!AB28="",IF(Forudsætninger!$B$4&gt;H$2-$B$2,Input!$G28,0)+IF(Forudsætninger!$B$4=H$2-$B$2+1,Input!$K28,0),'Differentierede effekter'!AB28),0)</f>
        <v>0</v>
      </c>
      <c r="I28" s="3">
        <f ca="1">IF(I$2-$B$2&lt;Forudsætninger!$B$4,IF('Differentierede effekter'!AF28="",IF(Forudsætninger!$B$4&gt;I$2-$B$2,Input!$G28,0)+IF(Forudsætninger!$B$4=I$2-$B$2+1,Input!$K28,0),'Differentierede effekter'!AF28),0)</f>
        <v>0</v>
      </c>
      <c r="J28" s="3">
        <f ca="1">IF(J$2-$B$2&lt;Forudsætninger!$B$4,IF('Differentierede effekter'!AJ28="",IF(Forudsætninger!$B$4&gt;J$2-$B$2,Input!$G28,0)+IF(Forudsætninger!$B$4=J$2-$B$2+1,Input!$K28,0),'Differentierede effekter'!AJ28),0)</f>
        <v>0</v>
      </c>
      <c r="K28" s="3">
        <f ca="1">IF(K$2-$B$2&lt;Forudsætninger!$B$4,IF('Differentierede effekter'!AN28="",IF(Forudsætninger!$B$4&gt;K$2-$B$2,Input!$G28,0)+IF(Forudsætninger!$B$4=K$2-$B$2+1,Input!$K28,0),'Differentierede effekter'!AN28),0)</f>
        <v>0</v>
      </c>
      <c r="L28" s="3">
        <f ca="1">IF(L$2-$B$2&lt;Forudsætninger!$B$4,IF('Differentierede effekter'!AR28="",IF(Forudsætninger!$B$4&gt;L$2-$B$2,Input!$G28,0)+IF(Forudsætninger!$B$4=L$2-$B$2+1,Input!$K28,0),'Differentierede effekter'!AR28),0)</f>
        <v>0</v>
      </c>
      <c r="M28" s="3">
        <f ca="1">IF(M$2-$B$2&lt;Forudsætninger!$B$4,IF('Differentierede effekter'!AV28="",IF(Forudsætninger!$B$4&gt;M$2-$B$2,Input!$G28,0)+IF(Forudsætninger!$B$4=M$2-$B$2+1,Input!$K28,0),'Differentierede effekter'!AV28),0)</f>
        <v>0</v>
      </c>
      <c r="N28" s="3">
        <f ca="1">IF(N$2-$B$2&lt;Forudsætninger!$B$4,IF('Differentierede effekter'!AZ28="",IF(Forudsætninger!$B$4&gt;N$2-$B$2,Input!$G28,0)+IF(Forudsætninger!$B$4=N$2-$B$2+1,Input!$K28,0),'Differentierede effekter'!AZ28),0)</f>
        <v>0</v>
      </c>
      <c r="O28" s="3">
        <f ca="1">IF(O$2-$B$2&lt;Forudsætninger!$B$4,IF('Differentierede effekter'!BD28="",IF(Forudsætninger!$B$4&gt;O$2-$B$2,Input!$G28,0)+IF(Forudsætninger!$B$4=O$2-$B$2+1,Input!$K28,0),'Differentierede effekter'!BD28),0)</f>
        <v>0</v>
      </c>
      <c r="P28" s="3">
        <f ca="1">IF(P$2-$B$2&lt;Forudsætninger!$B$4,IF('Differentierede effekter'!BH28="",IF(Forudsætninger!$B$4&gt;P$2-$B$2,Input!$G28,0)+IF(Forudsætninger!$B$4=P$2-$B$2+1,Input!$K28,0),'Differentierede effekter'!BH28),0)</f>
        <v>0</v>
      </c>
      <c r="Q28" s="3">
        <f ca="1">IF(Q$2-$B$2&lt;Forudsætninger!$B$4,IF('Differentierede effekter'!BL28="",IF(Forudsætninger!$B$4&gt;Q$2-$B$2,Input!$G28,0)+IF(Forudsætninger!$B$4=Q$2-$B$2+1,Input!$K28,0),'Differentierede effekter'!BL28),0)</f>
        <v>0</v>
      </c>
      <c r="R28" s="3">
        <f ca="1">IF(R$2-$B$2&lt;Forudsætninger!$B$4,IF('Differentierede effekter'!BP28="",IF(Forudsætninger!$B$4&gt;R$2-$B$2,Input!$G28,0)+IF(Forudsætninger!$B$4=R$2-$B$2+1,Input!$K28,0),'Differentierede effekter'!BP28),0)</f>
        <v>0</v>
      </c>
      <c r="S28" s="3">
        <f ca="1">IF(S$2-$B$2&lt;Forudsætninger!$B$4,IF('Differentierede effekter'!BT28="",IF(Forudsætninger!$B$4&gt;S$2-$B$2,Input!$G28,0)+IF(Forudsætninger!$B$4=S$2-$B$2+1,Input!$K28,0),'Differentierede effekter'!BT28),0)</f>
        <v>0</v>
      </c>
      <c r="T28" s="3">
        <f ca="1">IF(T$2-$B$2&lt;Forudsætninger!$B$4,IF('Differentierede effekter'!BX28="",IF(Forudsætninger!$B$4&gt;T$2-$B$2,Input!$G28,0)+IF(Forudsætninger!$B$4=T$2-$B$2+1,Input!$K28,0),'Differentierede effekter'!BX28),0)</f>
        <v>0</v>
      </c>
      <c r="U28" s="3">
        <f ca="1">IF(U$2-$B$2&lt;Forudsætninger!$B$4,IF('Differentierede effekter'!CB28="",IF(Forudsætninger!$B$4&gt;U$2-$B$2,Input!$G28,0)+IF(Forudsætninger!$B$4=U$2-$B$2+1,Input!$K28,0),'Differentierede effekter'!CB28),0)</f>
        <v>0</v>
      </c>
      <c r="V28" s="3">
        <f ca="1">IF(V$2-$B$2&lt;Forudsætninger!$B$4,IF('Differentierede effekter'!CF28="",IF(Forudsætninger!$B$4&gt;V$2-$B$2,Input!$G28,0)+IF(Forudsætninger!$B$4=V$2-$B$2+1,Input!$K28,0),'Differentierede effekter'!CF28),0)</f>
        <v>0</v>
      </c>
      <c r="W28" s="3">
        <f ca="1">IF(W$2-$B$2&lt;Forudsætninger!$B$4,IF('Differentierede effekter'!CJ28="",IF(Forudsætninger!$B$4&gt;W$2-$B$2,Input!$G28,0)+IF(Forudsætninger!$B$4=W$2-$B$2+1,Input!$K28,0),'Differentierede effekter'!CJ28),0)</f>
        <v>0</v>
      </c>
      <c r="X28" s="3">
        <f ca="1">IF(X$2-$B$2&lt;Forudsætninger!$B$4,IF('Differentierede effekter'!CN28="",IF(Forudsætninger!$B$4&gt;X$2-$B$2,Input!$G28,0)+IF(Forudsætninger!$B$4=X$2-$B$2+1,Input!$K28,0),'Differentierede effekter'!CN28),0)</f>
        <v>0</v>
      </c>
      <c r="Y28" s="3">
        <f ca="1">IF(Y$2-$B$2&lt;Forudsætninger!$B$4,IF('Differentierede effekter'!CR28="",IF(Forudsætninger!$B$4&gt;Y$2-$B$2,Input!$G28,0)+IF(Forudsætninger!$B$4=Y$2-$B$2+1,Input!$K28,0),'Differentierede effekter'!CR28),0)</f>
        <v>0</v>
      </c>
      <c r="Z28" s="3">
        <f ca="1">IF(Z$2-$B$2&lt;Forudsætninger!$B$4,IF('Differentierede effekter'!CV28="",IF(Forudsætninger!$B$4&gt;Z$2-$B$2,Input!$G28,0)+IF(Forudsætninger!$B$4=Z$2-$B$2+1,Input!$K28,0),'Differentierede effekter'!CV28),0)</f>
        <v>0</v>
      </c>
      <c r="AA28" s="3">
        <f ca="1">IF(AA$2-$B$2&lt;Forudsætninger!$B$4,IF('Differentierede effekter'!CZ28="",IF(Forudsætninger!$B$4&gt;AA$2-$B$2,Input!$G28,0)+IF(Forudsætninger!$B$4=AA$2-$B$2+1,Input!$K28,0),'Differentierede effekter'!CZ28),0)</f>
        <v>0</v>
      </c>
      <c r="AB28" s="3">
        <f ca="1">IF(AB$2-$B$2&lt;Forudsætninger!$B$4,IF('Differentierede effekter'!DD28="",IF(Forudsætninger!$B$4&gt;AB$2-$B$2,Input!$G28,0)+IF(Forudsætninger!$B$4=AB$2-$B$2+1,Input!$K28,0),'Differentierede effekter'!DD28),0)</f>
        <v>0</v>
      </c>
      <c r="AC28" s="3">
        <f ca="1">IF(AC$2-$B$2&lt;Forudsætninger!$B$4,IF('Differentierede effekter'!DH28="",IF(Forudsætninger!$B$4&gt;AC$2-$B$2,Input!$G28,0)+IF(Forudsætninger!$B$4=AC$2-$B$2+1,Input!$K28,0),'Differentierede effekter'!DH28),0)</f>
        <v>0</v>
      </c>
      <c r="AD28" s="3">
        <f ca="1">IF(AD$2-$B$2&lt;Forudsætninger!$B$4,IF('Differentierede effekter'!DL28="",IF(Forudsætninger!$B$4&gt;AD$2-$B$2,Input!$G28,0)+IF(Forudsætninger!$B$4=AD$2-$B$2+1,Input!$K28,0),'Differentierede effekter'!DL28),0)</f>
        <v>0</v>
      </c>
      <c r="AE28" s="3">
        <f ca="1">IF(AE$2-$B$2&lt;Forudsætninger!$B$4,IF('Differentierede effekter'!DP28="",IF(Forudsætninger!$B$4&gt;AE$2-$B$2,Input!$G28,0)+IF(Forudsætninger!$B$4=AE$2-$B$2+1,Input!$K28,0),'Differentierede effekter'!DP28),0)</f>
        <v>0</v>
      </c>
      <c r="AF28" s="3">
        <f ca="1">IF(AF$2-$B$2&lt;Forudsætninger!$B$4,IF('Differentierede effekter'!DQ28="",IF(Forudsætninger!$B$4&gt;AF$2-$B$2,Input!$G28,0)+IF(Forudsætninger!$B$4=AF$2-$B$2+1,Input!$K28,0),'Differentierede effekter'!DQ28),0)</f>
        <v>0</v>
      </c>
      <c r="AG28" s="3">
        <f ca="1">IF(AG$2-$B$2&lt;Forudsætninger!$B$4,IF('Differentierede effekter'!DU28="",IF(Forudsætninger!$B$4&gt;AG$2-$B$2,Input!$G28,0)+IF(Forudsætninger!$B$4=AG$2-$B$2+1,Input!$K28,0),'Differentierede effekter'!DU28),0)</f>
        <v>0</v>
      </c>
      <c r="AH28" s="3">
        <f ca="1">IF(AH$2-$B$2&lt;Forudsætninger!$B$4,IF('Differentierede effekter'!DY28="",IF(Forudsætninger!$B$4&gt;AH$2-$B$2,Input!$G28,0)+IF(Forudsætninger!$B$4=AH$2-$B$2+1,Input!$K28,0),'Differentierede effekter'!DY28),0)</f>
        <v>0</v>
      </c>
      <c r="AI28" s="3">
        <f ca="1">IF(AI$2-$B$2&lt;Forudsætninger!$B$4,IF('Differentierede effekter'!EC28="",IF(Forudsætninger!$B$4&gt;AI$2-$B$2,Input!$G28,0)+IF(Forudsætninger!$B$4=AI$2-$B$2+1,Input!$K28,0),'Differentierede effekter'!EC28),0)</f>
        <v>0</v>
      </c>
      <c r="AJ28" s="3">
        <f ca="1">IF(AJ$2-$B$2&lt;Forudsætninger!$B$4,IF('Differentierede effekter'!EG28="",IF(Forudsætninger!$B$4&gt;AJ$2-$B$2,Input!$G28,0)+IF(Forudsætninger!$B$4=AJ$2-$B$2+1,Input!$K28,0),'Differentierede effekter'!EG28),0)</f>
        <v>0</v>
      </c>
      <c r="AK28" s="3">
        <f ca="1">IF(AK$2-$B$2&lt;Forudsætninger!$B$4,IF('Differentierede effekter'!EK28="",IF(Forudsætninger!$B$4&gt;AK$2-$B$2,Input!$G28,0)+IF(Forudsætninger!$B$4=AK$2-$B$2+1,Input!$K28,0),'Differentierede effekter'!EK28),0)</f>
        <v>0</v>
      </c>
      <c r="AL28" s="3">
        <f ca="1">IF(AL$2-$B$2&lt;Forudsætninger!$B$4,IF('Differentierede effekter'!EO28="",IF(Forudsætninger!$B$4&gt;AL$2-$B$2,Input!$G28,0)+IF(Forudsætninger!$B$4=AL$2-$B$2+1,Input!$K28,0),'Differentierede effekter'!EO28),0)</f>
        <v>0</v>
      </c>
      <c r="AM28" s="3">
        <f ca="1">IF(AM$2-$B$2&lt;Forudsætninger!$B$4,IF('Differentierede effekter'!EP28="",IF(Forudsætninger!$B$4&gt;AM$2-$B$2,Input!$G28,0)+IF(Forudsætninger!$B$4=AM$2-$B$2+1,Input!$K28,0),'Differentierede effekter'!EP28),0)</f>
        <v>0</v>
      </c>
      <c r="AN28" s="3">
        <f ca="1">IF(AN$2-$B$2&lt;Forudsætninger!$B$4,IF('Differentierede effekter'!ET28="",IF(Forudsætninger!$B$4&gt;AN$2-$B$2,Input!$G28,0)+IF(Forudsætninger!$B$4=AN$2-$B$2+1,Input!$K28,0),'Differentierede effekter'!ET28),0)</f>
        <v>0</v>
      </c>
      <c r="AO28" s="3">
        <f ca="1">IF(AO$2-$B$2&lt;Forudsætninger!$B$4,IF('Differentierede effekter'!EX28="",IF(Forudsætninger!$B$4&gt;AO$2-$B$2,Input!$G28,0)+IF(Forudsætninger!$B$4=AO$2-$B$2+1,Input!$K28,0),'Differentierede effekter'!EX28),0)</f>
        <v>0</v>
      </c>
      <c r="AP28" s="3">
        <f ca="1">IF(AP$2-$B$2&lt;Forudsætninger!$B$4,IF('Differentierede effekter'!FB28="",IF(Forudsætninger!$B$4&gt;AP$2-$B$2,Input!$G28,0)+IF(Forudsætninger!$B$4=AP$2-$B$2+1,Input!$K28,0),'Differentierede effekter'!FB28),0)</f>
        <v>0</v>
      </c>
      <c r="AQ28" s="3">
        <f ca="1">IF(AQ$2-$B$2&lt;Forudsætninger!$B$4,IF('Differentierede effekter'!FF28="",IF(Forudsætninger!$B$4&gt;AQ$2-$B$2,Input!$G28,0)+IF(Forudsætninger!$B$4=AQ$2-$B$2+1,Input!$K28,0),'Differentierede effekter'!FF28),0)</f>
        <v>0</v>
      </c>
      <c r="AR28" s="3">
        <f ca="1">IF(AR$2-$B$2&lt;Forudsætninger!$B$4,IF('Differentierede effekter'!FJ28="",IF(Forudsætninger!$B$4&gt;AR$2-$B$2,Input!$G28,0)+IF(Forudsætninger!$B$4=AR$2-$B$2+1,Input!$K28,0),'Differentierede effekter'!FJ28),0)</f>
        <v>0</v>
      </c>
      <c r="AS28" s="3">
        <f ca="1">IF(AS$2-$B$2&lt;Forudsætninger!$B$4,IF('Differentierede effekter'!FN28="",IF(Forudsætninger!$B$4&gt;AS$2-$B$2,Input!$G28,0)+IF(Forudsætninger!$B$4=AS$2-$B$2+1,Input!$K28,0),'Differentierede effekter'!FN28),0)</f>
        <v>0</v>
      </c>
      <c r="AT28" s="3">
        <f ca="1">IF(AT$2-$B$2&lt;Forudsætninger!$B$4,IF('Differentierede effekter'!FR28="",IF(Forudsætninger!$B$4&gt;AT$2-$B$2,Input!$G28,0)+IF(Forudsætninger!$B$4=AT$2-$B$2+1,Input!$K28,0),'Differentierede effekter'!FR28),0)</f>
        <v>0</v>
      </c>
      <c r="AU28" s="3">
        <f ca="1">IF(AU$2-$B$2&lt;Forudsætninger!$B$4,IF('Differentierede effekter'!FV28="",IF(Forudsætninger!$B$4&gt;AU$2-$B$2,Input!$G28,0)+IF(Forudsætninger!$B$4=AU$2-$B$2+1,Input!$K28,0),'Differentierede effekter'!FV28),0)</f>
        <v>0</v>
      </c>
      <c r="AV28" s="3">
        <f ca="1">IF(AV$2-$B$2&lt;Forudsætninger!$B$4,IF('Differentierede effekter'!FZ28="",IF(Forudsætninger!$B$4&gt;AV$2-$B$2,Input!$G28,0)+IF(Forudsætninger!$B$4=AV$2-$B$2+1,Input!$K28,0),'Differentierede effekter'!FZ28),0)</f>
        <v>0</v>
      </c>
      <c r="AW28" s="3">
        <f ca="1">IF(AW$2-$B$2&lt;Forudsætninger!$B$4,IF('Differentierede effekter'!GD28="",IF(Forudsætninger!$B$4&gt;AW$2-$B$2,Input!$G28,0)+IF(Forudsætninger!$B$4=AW$2-$B$2+1,Input!$K28,0),'Differentierede effekter'!GD28),0)</f>
        <v>0</v>
      </c>
      <c r="AX28" s="3">
        <f ca="1">IF(AX$2-$B$2&lt;Forudsætninger!$B$4,IF('Differentierede effekter'!GH28="",IF(Forudsætninger!$B$4&gt;AX$2-$B$2,Input!$G28,0)+IF(Forudsætninger!$B$4=AX$2-$B$2+1,Input!$K28,0),'Differentierede effekter'!GH28),0)</f>
        <v>0</v>
      </c>
      <c r="AY28" s="3">
        <f ca="1">IF(AY$2-$B$2&lt;Forudsætninger!$B$4,IF('Differentierede effekter'!GL28="",IF(Forudsætninger!$B$4&gt;AY$2-$B$2,Input!$G28,0)+IF(Forudsætninger!$B$4=AY$2-$B$2+1,Input!$K28,0),'Differentierede effekter'!GL28),0)</f>
        <v>0</v>
      </c>
      <c r="AZ28" s="4">
        <f ca="1">NPV(Forudsætninger!$B$2,BA28:CX28)*(1+Forudsætninger!$B$2)</f>
        <v>0</v>
      </c>
      <c r="BA28" s="3">
        <f ca="1">Forudsætninger!B108*B28</f>
        <v>0</v>
      </c>
      <c r="BB28" s="3">
        <f ca="1">Forudsætninger!C108*C28</f>
        <v>0</v>
      </c>
      <c r="BC28" s="3">
        <f ca="1">Forudsætninger!D108*D28</f>
        <v>0</v>
      </c>
      <c r="BD28" s="3">
        <f ca="1">Forudsætninger!E108*E28</f>
        <v>0</v>
      </c>
      <c r="BE28" s="3">
        <f ca="1">Forudsætninger!F108*F28</f>
        <v>0</v>
      </c>
      <c r="BF28" s="3">
        <f ca="1">Forudsætninger!G108*G28</f>
        <v>0</v>
      </c>
      <c r="BG28" s="3">
        <f ca="1">Forudsætninger!H108*H28</f>
        <v>0</v>
      </c>
      <c r="BH28" s="3">
        <f ca="1">Forudsætninger!I108*I28</f>
        <v>0</v>
      </c>
      <c r="BI28" s="3">
        <f ca="1">Forudsætninger!J108*J28</f>
        <v>0</v>
      </c>
      <c r="BJ28" s="3">
        <f ca="1">Forudsætninger!K108*K28</f>
        <v>0</v>
      </c>
      <c r="BK28" s="3">
        <f ca="1">Forudsætninger!L108*L28</f>
        <v>0</v>
      </c>
      <c r="BL28" s="3">
        <f ca="1">Forudsætninger!M108*M28</f>
        <v>0</v>
      </c>
      <c r="BM28" s="3">
        <f ca="1">Forudsætninger!N108*N28</f>
        <v>0</v>
      </c>
      <c r="BN28" s="3">
        <f ca="1">Forudsætninger!O108*O28</f>
        <v>0</v>
      </c>
      <c r="BO28" s="3">
        <f ca="1">Forudsætninger!P108*P28</f>
        <v>0</v>
      </c>
      <c r="BP28" s="3">
        <f ca="1">Forudsætninger!Q108*Q28</f>
        <v>0</v>
      </c>
      <c r="BQ28" s="3">
        <f ca="1">Forudsætninger!R108*R28</f>
        <v>0</v>
      </c>
      <c r="BR28" s="3">
        <f ca="1">Forudsætninger!S108*S28</f>
        <v>0</v>
      </c>
      <c r="BS28" s="3">
        <f ca="1">Forudsætninger!T108*T28</f>
        <v>0</v>
      </c>
      <c r="BT28" s="3">
        <f ca="1">Forudsætninger!U108*U28</f>
        <v>0</v>
      </c>
      <c r="BU28" s="3">
        <f ca="1">Forudsætninger!V108*V28</f>
        <v>0</v>
      </c>
      <c r="BV28" s="3">
        <f ca="1">Forudsætninger!W108*W28</f>
        <v>0</v>
      </c>
      <c r="BW28" s="3">
        <f ca="1">Forudsætninger!X108*X28</f>
        <v>0</v>
      </c>
      <c r="BX28" s="3">
        <f ca="1">Forudsætninger!Y108*Y28</f>
        <v>0</v>
      </c>
      <c r="BY28" s="3">
        <f ca="1">Forudsætninger!Z108*Z28</f>
        <v>0</v>
      </c>
      <c r="BZ28" s="3">
        <f ca="1">Forudsætninger!AA108*AA28</f>
        <v>0</v>
      </c>
      <c r="CA28" s="3">
        <f ca="1">Forudsætninger!AB108*AB28</f>
        <v>0</v>
      </c>
      <c r="CB28" s="3">
        <f ca="1">Forudsætninger!AC108*AC28</f>
        <v>0</v>
      </c>
      <c r="CC28" s="3">
        <f ca="1">Forudsætninger!AD108*AD28</f>
        <v>0</v>
      </c>
      <c r="CD28" s="3">
        <f ca="1">Forudsætninger!AE108*AE28</f>
        <v>0</v>
      </c>
      <c r="CE28" s="3">
        <f ca="1">Forudsætninger!AF108*AF28</f>
        <v>0</v>
      </c>
      <c r="CF28" s="3">
        <f ca="1">Forudsætninger!AG108*AG28</f>
        <v>0</v>
      </c>
      <c r="CG28" s="3">
        <f ca="1">Forudsætninger!AH108*AH28</f>
        <v>0</v>
      </c>
      <c r="CH28" s="3">
        <f ca="1">Forudsætninger!AI108*AI28</f>
        <v>0</v>
      </c>
      <c r="CI28" s="3">
        <f ca="1">Forudsætninger!AJ108*AJ28</f>
        <v>0</v>
      </c>
      <c r="CJ28" s="3">
        <f ca="1">Forudsætninger!AK108*AK28</f>
        <v>0</v>
      </c>
      <c r="CK28" s="3">
        <f ca="1">Forudsætninger!AL108*AL28</f>
        <v>0</v>
      </c>
      <c r="CL28" s="3">
        <f ca="1">Forudsætninger!AM108*AM28</f>
        <v>0</v>
      </c>
      <c r="CM28" s="3">
        <f ca="1">Forudsætninger!AN108*AN28</f>
        <v>0</v>
      </c>
      <c r="CN28" s="3">
        <f ca="1">Forudsætninger!AO108*AO28</f>
        <v>0</v>
      </c>
      <c r="CO28" s="3">
        <f ca="1">Forudsætninger!AP108*AP28</f>
        <v>0</v>
      </c>
      <c r="CP28" s="3">
        <f ca="1">Forudsætninger!AQ108*AQ28</f>
        <v>0</v>
      </c>
      <c r="CQ28" s="3">
        <f ca="1">Forudsætninger!AR108*AR28</f>
        <v>0</v>
      </c>
      <c r="CR28" s="3">
        <f ca="1">Forudsætninger!AS108*AS28</f>
        <v>0</v>
      </c>
      <c r="CS28" s="3">
        <f ca="1">Forudsætninger!AT108*AT28</f>
        <v>0</v>
      </c>
      <c r="CT28" s="3">
        <f ca="1">Forudsætninger!AU108*AU28</f>
        <v>0</v>
      </c>
      <c r="CU28" s="3">
        <f ca="1">Forudsætninger!AV108*AV28</f>
        <v>0</v>
      </c>
      <c r="CV28" s="3">
        <f ca="1">Forudsætninger!AW108*AW28</f>
        <v>0</v>
      </c>
      <c r="CW28" s="3">
        <f ca="1">Forudsætninger!AX108*AX28</f>
        <v>0</v>
      </c>
      <c r="CX28" s="3">
        <f ca="1">Forudsætninger!AY108*AY28</f>
        <v>0</v>
      </c>
      <c r="CY28" s="4">
        <f ca="1">NPV(Forudsætninger!$B$3,CZ28:EW28)*(1+Forudsætninger!$B$3)</f>
        <v>0</v>
      </c>
      <c r="CZ28" s="3">
        <f ca="1">Forudsætninger!E254*B28</f>
        <v>0</v>
      </c>
      <c r="DA28" s="3">
        <f ca="1">Forudsætninger!F254*C28</f>
        <v>0</v>
      </c>
      <c r="DB28" s="3">
        <f ca="1">Forudsætninger!G254*D28</f>
        <v>0</v>
      </c>
      <c r="DC28" s="3">
        <f ca="1">Forudsætninger!H254*E28</f>
        <v>0</v>
      </c>
      <c r="DD28" s="3">
        <f ca="1">Forudsætninger!I254*F28</f>
        <v>0</v>
      </c>
      <c r="DE28" s="3">
        <f ca="1">Forudsætninger!J254*G28</f>
        <v>0</v>
      </c>
      <c r="DF28" s="3">
        <f ca="1">Forudsætninger!K254*H28</f>
        <v>0</v>
      </c>
      <c r="DG28" s="3">
        <f ca="1">Forudsætninger!L254*I28</f>
        <v>0</v>
      </c>
      <c r="DH28" s="3">
        <f ca="1">Forudsætninger!M254*J28</f>
        <v>0</v>
      </c>
      <c r="DI28" s="3">
        <f ca="1">Forudsætninger!N254*K28</f>
        <v>0</v>
      </c>
      <c r="DJ28" s="3">
        <f ca="1">Forudsætninger!O254*L28</f>
        <v>0</v>
      </c>
      <c r="DK28" s="3">
        <f ca="1">Forudsætninger!P254*M28</f>
        <v>0</v>
      </c>
      <c r="DL28" s="3">
        <f ca="1">Forudsætninger!Q254*N28</f>
        <v>0</v>
      </c>
      <c r="DM28" s="3">
        <f ca="1">Forudsætninger!R254*O28</f>
        <v>0</v>
      </c>
      <c r="DN28" s="3">
        <f ca="1">Forudsætninger!S254*P28</f>
        <v>0</v>
      </c>
      <c r="DO28" s="3">
        <f ca="1">Forudsætninger!T254*Q28</f>
        <v>0</v>
      </c>
      <c r="DP28" s="3">
        <f ca="1">Forudsætninger!U254*R28</f>
        <v>0</v>
      </c>
      <c r="DQ28" s="3">
        <f ca="1">Forudsætninger!V254*S28</f>
        <v>0</v>
      </c>
      <c r="DR28" s="3">
        <f ca="1">Forudsætninger!W254*T28</f>
        <v>0</v>
      </c>
      <c r="DS28" s="3">
        <f ca="1">Forudsætninger!X254*U28</f>
        <v>0</v>
      </c>
      <c r="DT28" s="3">
        <f ca="1">Forudsætninger!Y254*V28</f>
        <v>0</v>
      </c>
      <c r="DU28" s="3">
        <f ca="1">Forudsætninger!Z254*W28</f>
        <v>0</v>
      </c>
      <c r="DV28" s="3">
        <f ca="1">Forudsætninger!AA254*X28</f>
        <v>0</v>
      </c>
      <c r="DW28" s="3">
        <f ca="1">Forudsætninger!AB254*Y28</f>
        <v>0</v>
      </c>
      <c r="DX28" s="3">
        <f ca="1">Forudsætninger!AC254*Z28</f>
        <v>0</v>
      </c>
      <c r="DY28" s="3">
        <f ca="1">Forudsætninger!AD254*AA28</f>
        <v>0</v>
      </c>
      <c r="DZ28" s="3">
        <f ca="1">Forudsætninger!AE254*AB28</f>
        <v>0</v>
      </c>
      <c r="EA28" s="3">
        <f ca="1">Forudsætninger!AF254*AC28</f>
        <v>0</v>
      </c>
      <c r="EB28" s="3">
        <f ca="1">Forudsætninger!AG254*AD28</f>
        <v>0</v>
      </c>
      <c r="EC28" s="3">
        <f ca="1">Forudsætninger!AH254*AE28</f>
        <v>0</v>
      </c>
      <c r="ED28" s="3">
        <f ca="1">Forudsætninger!AI254*AF28</f>
        <v>0</v>
      </c>
      <c r="EE28" s="3">
        <f ca="1">Forudsætninger!AJ254*AG28</f>
        <v>0</v>
      </c>
      <c r="EF28" s="3">
        <f ca="1">Forudsætninger!AK254*AH28</f>
        <v>0</v>
      </c>
      <c r="EG28" s="3">
        <f ca="1">Forudsætninger!AL254*AI28</f>
        <v>0</v>
      </c>
      <c r="EH28" s="3">
        <f ca="1">Forudsætninger!AM254*AJ28</f>
        <v>0</v>
      </c>
      <c r="EI28" s="3">
        <f ca="1">Forudsætninger!AN254*AK28</f>
        <v>0</v>
      </c>
      <c r="EJ28" s="3">
        <f ca="1">Forudsætninger!AO254*AL28</f>
        <v>0</v>
      </c>
      <c r="EK28" s="3">
        <f ca="1">Forudsætninger!AP254*AM28</f>
        <v>0</v>
      </c>
      <c r="EL28" s="3">
        <f ca="1">Forudsætninger!AQ254*AN28</f>
        <v>0</v>
      </c>
      <c r="EM28" s="3">
        <f ca="1">Forudsætninger!AR254*AO28</f>
        <v>0</v>
      </c>
      <c r="EN28" s="3">
        <f ca="1">Forudsætninger!AS254*AP28</f>
        <v>0</v>
      </c>
      <c r="EO28" s="3">
        <f ca="1">Forudsætninger!AT254*AQ28</f>
        <v>0</v>
      </c>
      <c r="EP28" s="3">
        <f ca="1">Forudsætninger!AU254*AR28</f>
        <v>0</v>
      </c>
      <c r="EQ28" s="3">
        <f ca="1">Forudsætninger!AV254*AS28</f>
        <v>0</v>
      </c>
      <c r="ER28" s="3">
        <f ca="1">Forudsætninger!AW254*AT28</f>
        <v>0</v>
      </c>
      <c r="ES28" s="3">
        <f ca="1">Forudsætninger!AX254*AU28</f>
        <v>0</v>
      </c>
      <c r="ET28" s="3">
        <f ca="1">Forudsætninger!AY254*AV28</f>
        <v>0</v>
      </c>
      <c r="EU28" s="3">
        <f ca="1">Forudsætninger!AZ254*AW28</f>
        <v>0</v>
      </c>
      <c r="EV28" s="3">
        <f ca="1">Forudsætninger!BA254*AX28</f>
        <v>0</v>
      </c>
      <c r="EW28" s="3">
        <f ca="1">Forudsætninger!BB254*AY28</f>
        <v>0</v>
      </c>
      <c r="EX28" s="3">
        <f ca="1">IF(Input!$B28="I",$AZ28,0)</f>
        <v>0</v>
      </c>
      <c r="EY28" s="3">
        <f ca="1">IF(Input!$B28="II",$AZ28,0)</f>
        <v>0</v>
      </c>
      <c r="EZ28" s="3">
        <f ca="1">IF(Input!$B28="III",$AZ28,0)</f>
        <v>0</v>
      </c>
      <c r="FA28" s="3">
        <f ca="1">IF(Input!$B28="IV",$AZ28,0)</f>
        <v>0</v>
      </c>
      <c r="FB28" s="3">
        <f ca="1">IF(Input!$B28="I",$CY28,0)</f>
        <v>0</v>
      </c>
      <c r="FC28" s="3">
        <f ca="1">IF(Input!$B28="II",$CY28,0)</f>
        <v>0</v>
      </c>
      <c r="FD28" s="3">
        <f ca="1">IF(Input!$B28="III",$CY28,0)</f>
        <v>0</v>
      </c>
      <c r="FE28" s="3">
        <f ca="1">IF(Input!$B28="IV",$CY28,0)</f>
        <v>0</v>
      </c>
      <c r="FF28" s="3">
        <f ca="1">IF(Input!$C28="Økonomisk",$AZ28,0)</f>
        <v>0</v>
      </c>
      <c r="FG28" s="3">
        <f ca="1">IF(Input!$C28="Miljø",$AZ28,0)</f>
        <v>0</v>
      </c>
    </row>
    <row r="29" spans="1:163">
      <c r="A29" s="2" t="str">
        <f ca="1">IF(Input!A29="","",Input!A29)</f>
        <v/>
      </c>
      <c r="B29" s="3">
        <f ca="1">IF('Differentierede effekter'!D29="",Input!J29+Input!G29+IF(Forudsætninger!$B$4=1,Input!K29,0),'Differentierede effekter'!D29)</f>
        <v>0</v>
      </c>
      <c r="C29" s="3">
        <f ca="1">IF(C$2-$B$2&lt;Forudsætninger!$B$4,IF('Differentierede effekter'!H29="",IF(Forudsætninger!$B$4&gt;C$2-$B$2,Input!$G29,0)+IF(Forudsætninger!$B$4=C$2-$B$2+1,Input!$K29,0),'Differentierede effekter'!H29),0)</f>
        <v>0</v>
      </c>
      <c r="D29" s="3">
        <f ca="1">IF(D$2-$B$2&lt;Forudsætninger!$B$4,IF('Differentierede effekter'!L29="",IF(Forudsætninger!$B$4&gt;D$2-$B$2,Input!$G29,0)+IF(Forudsætninger!$B$4=D$2-$B$2+1,Input!$K29,0),'Differentierede effekter'!L29),0)</f>
        <v>0</v>
      </c>
      <c r="E29" s="3">
        <f ca="1">IF(E$2-$B$2&lt;Forudsætninger!$B$4,IF('Differentierede effekter'!P29="",IF(Forudsætninger!$B$4&gt;E$2-$B$2,Input!$G29,0)+IF(Forudsætninger!$B$4=E$2-$B$2+1,Input!$K29,0),'Differentierede effekter'!P29),0)</f>
        <v>0</v>
      </c>
      <c r="F29" s="3">
        <f ca="1">IF(F$2-$B$2&lt;Forudsætninger!$B$4,IF('Differentierede effekter'!T29="",IF(Forudsætninger!$B$4&gt;F$2-$B$2,Input!$G29,0)+IF(Forudsætninger!$B$4=F$2-$B$2+1,Input!$K29,0),'Differentierede effekter'!T29),0)</f>
        <v>0</v>
      </c>
      <c r="G29" s="3">
        <f ca="1">IF(G$2-$B$2&lt;Forudsætninger!$B$4,IF('Differentierede effekter'!X29="",IF(Forudsætninger!$B$4&gt;G$2-$B$2,Input!$G29,0)+IF(Forudsætninger!$B$4=G$2-$B$2+1,Input!$K29,0),'Differentierede effekter'!X29),0)</f>
        <v>0</v>
      </c>
      <c r="H29" s="3">
        <f ca="1">IF(H$2-$B$2&lt;Forudsætninger!$B$4,IF('Differentierede effekter'!AB29="",IF(Forudsætninger!$B$4&gt;H$2-$B$2,Input!$G29,0)+IF(Forudsætninger!$B$4=H$2-$B$2+1,Input!$K29,0),'Differentierede effekter'!AB29),0)</f>
        <v>0</v>
      </c>
      <c r="I29" s="3">
        <f ca="1">IF(I$2-$B$2&lt;Forudsætninger!$B$4,IF('Differentierede effekter'!AF29="",IF(Forudsætninger!$B$4&gt;I$2-$B$2,Input!$G29,0)+IF(Forudsætninger!$B$4=I$2-$B$2+1,Input!$K29,0),'Differentierede effekter'!AF29),0)</f>
        <v>0</v>
      </c>
      <c r="J29" s="3">
        <f ca="1">IF(J$2-$B$2&lt;Forudsætninger!$B$4,IF('Differentierede effekter'!AJ29="",IF(Forudsætninger!$B$4&gt;J$2-$B$2,Input!$G29,0)+IF(Forudsætninger!$B$4=J$2-$B$2+1,Input!$K29,0),'Differentierede effekter'!AJ29),0)</f>
        <v>0</v>
      </c>
      <c r="K29" s="3">
        <f ca="1">IF(K$2-$B$2&lt;Forudsætninger!$B$4,IF('Differentierede effekter'!AN29="",IF(Forudsætninger!$B$4&gt;K$2-$B$2,Input!$G29,0)+IF(Forudsætninger!$B$4=K$2-$B$2+1,Input!$K29,0),'Differentierede effekter'!AN29),0)</f>
        <v>0</v>
      </c>
      <c r="L29" s="3">
        <f ca="1">IF(L$2-$B$2&lt;Forudsætninger!$B$4,IF('Differentierede effekter'!AR29="",IF(Forudsætninger!$B$4&gt;L$2-$B$2,Input!$G29,0)+IF(Forudsætninger!$B$4=L$2-$B$2+1,Input!$K29,0),'Differentierede effekter'!AR29),0)</f>
        <v>0</v>
      </c>
      <c r="M29" s="3">
        <f ca="1">IF(M$2-$B$2&lt;Forudsætninger!$B$4,IF('Differentierede effekter'!AV29="",IF(Forudsætninger!$B$4&gt;M$2-$B$2,Input!$G29,0)+IF(Forudsætninger!$B$4=M$2-$B$2+1,Input!$K29,0),'Differentierede effekter'!AV29),0)</f>
        <v>0</v>
      </c>
      <c r="N29" s="3">
        <f ca="1">IF(N$2-$B$2&lt;Forudsætninger!$B$4,IF('Differentierede effekter'!AZ29="",IF(Forudsætninger!$B$4&gt;N$2-$B$2,Input!$G29,0)+IF(Forudsætninger!$B$4=N$2-$B$2+1,Input!$K29,0),'Differentierede effekter'!AZ29),0)</f>
        <v>0</v>
      </c>
      <c r="O29" s="3">
        <f ca="1">IF(O$2-$B$2&lt;Forudsætninger!$B$4,IF('Differentierede effekter'!BD29="",IF(Forudsætninger!$B$4&gt;O$2-$B$2,Input!$G29,0)+IF(Forudsætninger!$B$4=O$2-$B$2+1,Input!$K29,0),'Differentierede effekter'!BD29),0)</f>
        <v>0</v>
      </c>
      <c r="P29" s="3">
        <f ca="1">IF(P$2-$B$2&lt;Forudsætninger!$B$4,IF('Differentierede effekter'!BH29="",IF(Forudsætninger!$B$4&gt;P$2-$B$2,Input!$G29,0)+IF(Forudsætninger!$B$4=P$2-$B$2+1,Input!$K29,0),'Differentierede effekter'!BH29),0)</f>
        <v>0</v>
      </c>
      <c r="Q29" s="3">
        <f ca="1">IF(Q$2-$B$2&lt;Forudsætninger!$B$4,IF('Differentierede effekter'!BL29="",IF(Forudsætninger!$B$4&gt;Q$2-$B$2,Input!$G29,0)+IF(Forudsætninger!$B$4=Q$2-$B$2+1,Input!$K29,0),'Differentierede effekter'!BL29),0)</f>
        <v>0</v>
      </c>
      <c r="R29" s="3">
        <f ca="1">IF(R$2-$B$2&lt;Forudsætninger!$B$4,IF('Differentierede effekter'!BP29="",IF(Forudsætninger!$B$4&gt;R$2-$B$2,Input!$G29,0)+IF(Forudsætninger!$B$4=R$2-$B$2+1,Input!$K29,0),'Differentierede effekter'!BP29),0)</f>
        <v>0</v>
      </c>
      <c r="S29" s="3">
        <f ca="1">IF(S$2-$B$2&lt;Forudsætninger!$B$4,IF('Differentierede effekter'!BT29="",IF(Forudsætninger!$B$4&gt;S$2-$B$2,Input!$G29,0)+IF(Forudsætninger!$B$4=S$2-$B$2+1,Input!$K29,0),'Differentierede effekter'!BT29),0)</f>
        <v>0</v>
      </c>
      <c r="T29" s="3">
        <f ca="1">IF(T$2-$B$2&lt;Forudsætninger!$B$4,IF('Differentierede effekter'!BX29="",IF(Forudsætninger!$B$4&gt;T$2-$B$2,Input!$G29,0)+IF(Forudsætninger!$B$4=T$2-$B$2+1,Input!$K29,0),'Differentierede effekter'!BX29),0)</f>
        <v>0</v>
      </c>
      <c r="U29" s="3">
        <f ca="1">IF(U$2-$B$2&lt;Forudsætninger!$B$4,IF('Differentierede effekter'!CB29="",IF(Forudsætninger!$B$4&gt;U$2-$B$2,Input!$G29,0)+IF(Forudsætninger!$B$4=U$2-$B$2+1,Input!$K29,0),'Differentierede effekter'!CB29),0)</f>
        <v>0</v>
      </c>
      <c r="V29" s="3">
        <f ca="1">IF(V$2-$B$2&lt;Forudsætninger!$B$4,IF('Differentierede effekter'!CF29="",IF(Forudsætninger!$B$4&gt;V$2-$B$2,Input!$G29,0)+IF(Forudsætninger!$B$4=V$2-$B$2+1,Input!$K29,0),'Differentierede effekter'!CF29),0)</f>
        <v>0</v>
      </c>
      <c r="W29" s="3">
        <f ca="1">IF(W$2-$B$2&lt;Forudsætninger!$B$4,IF('Differentierede effekter'!CJ29="",IF(Forudsætninger!$B$4&gt;W$2-$B$2,Input!$G29,0)+IF(Forudsætninger!$B$4=W$2-$B$2+1,Input!$K29,0),'Differentierede effekter'!CJ29),0)</f>
        <v>0</v>
      </c>
      <c r="X29" s="3">
        <f ca="1">IF(X$2-$B$2&lt;Forudsætninger!$B$4,IF('Differentierede effekter'!CN29="",IF(Forudsætninger!$B$4&gt;X$2-$B$2,Input!$G29,0)+IF(Forudsætninger!$B$4=X$2-$B$2+1,Input!$K29,0),'Differentierede effekter'!CN29),0)</f>
        <v>0</v>
      </c>
      <c r="Y29" s="3">
        <f ca="1">IF(Y$2-$B$2&lt;Forudsætninger!$B$4,IF('Differentierede effekter'!CR29="",IF(Forudsætninger!$B$4&gt;Y$2-$B$2,Input!$G29,0)+IF(Forudsætninger!$B$4=Y$2-$B$2+1,Input!$K29,0),'Differentierede effekter'!CR29),0)</f>
        <v>0</v>
      </c>
      <c r="Z29" s="3">
        <f ca="1">IF(Z$2-$B$2&lt;Forudsætninger!$B$4,IF('Differentierede effekter'!CV29="",IF(Forudsætninger!$B$4&gt;Z$2-$B$2,Input!$G29,0)+IF(Forudsætninger!$B$4=Z$2-$B$2+1,Input!$K29,0),'Differentierede effekter'!CV29),0)</f>
        <v>0</v>
      </c>
      <c r="AA29" s="3">
        <f ca="1">IF(AA$2-$B$2&lt;Forudsætninger!$B$4,IF('Differentierede effekter'!CZ29="",IF(Forudsætninger!$B$4&gt;AA$2-$B$2,Input!$G29,0)+IF(Forudsætninger!$B$4=AA$2-$B$2+1,Input!$K29,0),'Differentierede effekter'!CZ29),0)</f>
        <v>0</v>
      </c>
      <c r="AB29" s="3">
        <f ca="1">IF(AB$2-$B$2&lt;Forudsætninger!$B$4,IF('Differentierede effekter'!DD29="",IF(Forudsætninger!$B$4&gt;AB$2-$B$2,Input!$G29,0)+IF(Forudsætninger!$B$4=AB$2-$B$2+1,Input!$K29,0),'Differentierede effekter'!DD29),0)</f>
        <v>0</v>
      </c>
      <c r="AC29" s="3">
        <f ca="1">IF(AC$2-$B$2&lt;Forudsætninger!$B$4,IF('Differentierede effekter'!DH29="",IF(Forudsætninger!$B$4&gt;AC$2-$B$2,Input!$G29,0)+IF(Forudsætninger!$B$4=AC$2-$B$2+1,Input!$K29,0),'Differentierede effekter'!DH29),0)</f>
        <v>0</v>
      </c>
      <c r="AD29" s="3">
        <f ca="1">IF(AD$2-$B$2&lt;Forudsætninger!$B$4,IF('Differentierede effekter'!DL29="",IF(Forudsætninger!$B$4&gt;AD$2-$B$2,Input!$G29,0)+IF(Forudsætninger!$B$4=AD$2-$B$2+1,Input!$K29,0),'Differentierede effekter'!DL29),0)</f>
        <v>0</v>
      </c>
      <c r="AE29" s="3">
        <f ca="1">IF(AE$2-$B$2&lt;Forudsætninger!$B$4,IF('Differentierede effekter'!DP29="",IF(Forudsætninger!$B$4&gt;AE$2-$B$2,Input!$G29,0)+IF(Forudsætninger!$B$4=AE$2-$B$2+1,Input!$K29,0),'Differentierede effekter'!DP29),0)</f>
        <v>0</v>
      </c>
      <c r="AF29" s="3">
        <f ca="1">IF(AF$2-$B$2&lt;Forudsætninger!$B$4,IF('Differentierede effekter'!DQ29="",IF(Forudsætninger!$B$4&gt;AF$2-$B$2,Input!$G29,0)+IF(Forudsætninger!$B$4=AF$2-$B$2+1,Input!$K29,0),'Differentierede effekter'!DQ29),0)</f>
        <v>0</v>
      </c>
      <c r="AG29" s="3">
        <f ca="1">IF(AG$2-$B$2&lt;Forudsætninger!$B$4,IF('Differentierede effekter'!DU29="",IF(Forudsætninger!$B$4&gt;AG$2-$B$2,Input!$G29,0)+IF(Forudsætninger!$B$4=AG$2-$B$2+1,Input!$K29,0),'Differentierede effekter'!DU29),0)</f>
        <v>0</v>
      </c>
      <c r="AH29" s="3">
        <f ca="1">IF(AH$2-$B$2&lt;Forudsætninger!$B$4,IF('Differentierede effekter'!DY29="",IF(Forudsætninger!$B$4&gt;AH$2-$B$2,Input!$G29,0)+IF(Forudsætninger!$B$4=AH$2-$B$2+1,Input!$K29,0),'Differentierede effekter'!DY29),0)</f>
        <v>0</v>
      </c>
      <c r="AI29" s="3">
        <f ca="1">IF(AI$2-$B$2&lt;Forudsætninger!$B$4,IF('Differentierede effekter'!EC29="",IF(Forudsætninger!$B$4&gt;AI$2-$B$2,Input!$G29,0)+IF(Forudsætninger!$B$4=AI$2-$B$2+1,Input!$K29,0),'Differentierede effekter'!EC29),0)</f>
        <v>0</v>
      </c>
      <c r="AJ29" s="3">
        <f ca="1">IF(AJ$2-$B$2&lt;Forudsætninger!$B$4,IF('Differentierede effekter'!EG29="",IF(Forudsætninger!$B$4&gt;AJ$2-$B$2,Input!$G29,0)+IF(Forudsætninger!$B$4=AJ$2-$B$2+1,Input!$K29,0),'Differentierede effekter'!EG29),0)</f>
        <v>0</v>
      </c>
      <c r="AK29" s="3">
        <f ca="1">IF(AK$2-$B$2&lt;Forudsætninger!$B$4,IF('Differentierede effekter'!EK29="",IF(Forudsætninger!$B$4&gt;AK$2-$B$2,Input!$G29,0)+IF(Forudsætninger!$B$4=AK$2-$B$2+1,Input!$K29,0),'Differentierede effekter'!EK29),0)</f>
        <v>0</v>
      </c>
      <c r="AL29" s="3">
        <f ca="1">IF(AL$2-$B$2&lt;Forudsætninger!$B$4,IF('Differentierede effekter'!EO29="",IF(Forudsætninger!$B$4&gt;AL$2-$B$2,Input!$G29,0)+IF(Forudsætninger!$B$4=AL$2-$B$2+1,Input!$K29,0),'Differentierede effekter'!EO29),0)</f>
        <v>0</v>
      </c>
      <c r="AM29" s="3">
        <f ca="1">IF(AM$2-$B$2&lt;Forudsætninger!$B$4,IF('Differentierede effekter'!EP29="",IF(Forudsætninger!$B$4&gt;AM$2-$B$2,Input!$G29,0)+IF(Forudsætninger!$B$4=AM$2-$B$2+1,Input!$K29,0),'Differentierede effekter'!EP29),0)</f>
        <v>0</v>
      </c>
      <c r="AN29" s="3">
        <f ca="1">IF(AN$2-$B$2&lt;Forudsætninger!$B$4,IF('Differentierede effekter'!ET29="",IF(Forudsætninger!$B$4&gt;AN$2-$B$2,Input!$G29,0)+IF(Forudsætninger!$B$4=AN$2-$B$2+1,Input!$K29,0),'Differentierede effekter'!ET29),0)</f>
        <v>0</v>
      </c>
      <c r="AO29" s="3">
        <f ca="1">IF(AO$2-$B$2&lt;Forudsætninger!$B$4,IF('Differentierede effekter'!EX29="",IF(Forudsætninger!$B$4&gt;AO$2-$B$2,Input!$G29,0)+IF(Forudsætninger!$B$4=AO$2-$B$2+1,Input!$K29,0),'Differentierede effekter'!EX29),0)</f>
        <v>0</v>
      </c>
      <c r="AP29" s="3">
        <f ca="1">IF(AP$2-$B$2&lt;Forudsætninger!$B$4,IF('Differentierede effekter'!FB29="",IF(Forudsætninger!$B$4&gt;AP$2-$B$2,Input!$G29,0)+IF(Forudsætninger!$B$4=AP$2-$B$2+1,Input!$K29,0),'Differentierede effekter'!FB29),0)</f>
        <v>0</v>
      </c>
      <c r="AQ29" s="3">
        <f ca="1">IF(AQ$2-$B$2&lt;Forudsætninger!$B$4,IF('Differentierede effekter'!FF29="",IF(Forudsætninger!$B$4&gt;AQ$2-$B$2,Input!$G29,0)+IF(Forudsætninger!$B$4=AQ$2-$B$2+1,Input!$K29,0),'Differentierede effekter'!FF29),0)</f>
        <v>0</v>
      </c>
      <c r="AR29" s="3">
        <f ca="1">IF(AR$2-$B$2&lt;Forudsætninger!$B$4,IF('Differentierede effekter'!FJ29="",IF(Forudsætninger!$B$4&gt;AR$2-$B$2,Input!$G29,0)+IF(Forudsætninger!$B$4=AR$2-$B$2+1,Input!$K29,0),'Differentierede effekter'!FJ29),0)</f>
        <v>0</v>
      </c>
      <c r="AS29" s="3">
        <f ca="1">IF(AS$2-$B$2&lt;Forudsætninger!$B$4,IF('Differentierede effekter'!FN29="",IF(Forudsætninger!$B$4&gt;AS$2-$B$2,Input!$G29,0)+IF(Forudsætninger!$B$4=AS$2-$B$2+1,Input!$K29,0),'Differentierede effekter'!FN29),0)</f>
        <v>0</v>
      </c>
      <c r="AT29" s="3">
        <f ca="1">IF(AT$2-$B$2&lt;Forudsætninger!$B$4,IF('Differentierede effekter'!FR29="",IF(Forudsætninger!$B$4&gt;AT$2-$B$2,Input!$G29,0)+IF(Forudsætninger!$B$4=AT$2-$B$2+1,Input!$K29,0),'Differentierede effekter'!FR29),0)</f>
        <v>0</v>
      </c>
      <c r="AU29" s="3">
        <f ca="1">IF(AU$2-$B$2&lt;Forudsætninger!$B$4,IF('Differentierede effekter'!FV29="",IF(Forudsætninger!$B$4&gt;AU$2-$B$2,Input!$G29,0)+IF(Forudsætninger!$B$4=AU$2-$B$2+1,Input!$K29,0),'Differentierede effekter'!FV29),0)</f>
        <v>0</v>
      </c>
      <c r="AV29" s="3">
        <f ca="1">IF(AV$2-$B$2&lt;Forudsætninger!$B$4,IF('Differentierede effekter'!FZ29="",IF(Forudsætninger!$B$4&gt;AV$2-$B$2,Input!$G29,0)+IF(Forudsætninger!$B$4=AV$2-$B$2+1,Input!$K29,0),'Differentierede effekter'!FZ29),0)</f>
        <v>0</v>
      </c>
      <c r="AW29" s="3">
        <f ca="1">IF(AW$2-$B$2&lt;Forudsætninger!$B$4,IF('Differentierede effekter'!GD29="",IF(Forudsætninger!$B$4&gt;AW$2-$B$2,Input!$G29,0)+IF(Forudsætninger!$B$4=AW$2-$B$2+1,Input!$K29,0),'Differentierede effekter'!GD29),0)</f>
        <v>0</v>
      </c>
      <c r="AX29" s="3">
        <f ca="1">IF(AX$2-$B$2&lt;Forudsætninger!$B$4,IF('Differentierede effekter'!GH29="",IF(Forudsætninger!$B$4&gt;AX$2-$B$2,Input!$G29,0)+IF(Forudsætninger!$B$4=AX$2-$B$2+1,Input!$K29,0),'Differentierede effekter'!GH29),0)</f>
        <v>0</v>
      </c>
      <c r="AY29" s="3">
        <f ca="1">IF(AY$2-$B$2&lt;Forudsætninger!$B$4,IF('Differentierede effekter'!GL29="",IF(Forudsætninger!$B$4&gt;AY$2-$B$2,Input!$G29,0)+IF(Forudsætninger!$B$4=AY$2-$B$2+1,Input!$K29,0),'Differentierede effekter'!GL29),0)</f>
        <v>0</v>
      </c>
      <c r="AZ29" s="4">
        <f ca="1">NPV(Forudsætninger!$B$2,BA29:CX29)*(1+Forudsætninger!$B$2)</f>
        <v>0</v>
      </c>
      <c r="BA29" s="3">
        <f ca="1">Forudsætninger!B109*B29</f>
        <v>0</v>
      </c>
      <c r="BB29" s="3">
        <f ca="1">Forudsætninger!C109*C29</f>
        <v>0</v>
      </c>
      <c r="BC29" s="3">
        <f ca="1">Forudsætninger!D109*D29</f>
        <v>0</v>
      </c>
      <c r="BD29" s="3">
        <f ca="1">Forudsætninger!E109*E29</f>
        <v>0</v>
      </c>
      <c r="BE29" s="3">
        <f ca="1">Forudsætninger!F109*F29</f>
        <v>0</v>
      </c>
      <c r="BF29" s="3">
        <f ca="1">Forudsætninger!G109*G29</f>
        <v>0</v>
      </c>
      <c r="BG29" s="3">
        <f ca="1">Forudsætninger!H109*H29</f>
        <v>0</v>
      </c>
      <c r="BH29" s="3">
        <f ca="1">Forudsætninger!I109*I29</f>
        <v>0</v>
      </c>
      <c r="BI29" s="3">
        <f ca="1">Forudsætninger!J109*J29</f>
        <v>0</v>
      </c>
      <c r="BJ29" s="3">
        <f ca="1">Forudsætninger!K109*K29</f>
        <v>0</v>
      </c>
      <c r="BK29" s="3">
        <f ca="1">Forudsætninger!L109*L29</f>
        <v>0</v>
      </c>
      <c r="BL29" s="3">
        <f ca="1">Forudsætninger!M109*M29</f>
        <v>0</v>
      </c>
      <c r="BM29" s="3">
        <f ca="1">Forudsætninger!N109*N29</f>
        <v>0</v>
      </c>
      <c r="BN29" s="3">
        <f ca="1">Forudsætninger!O109*O29</f>
        <v>0</v>
      </c>
      <c r="BO29" s="3">
        <f ca="1">Forudsætninger!P109*P29</f>
        <v>0</v>
      </c>
      <c r="BP29" s="3">
        <f ca="1">Forudsætninger!Q109*Q29</f>
        <v>0</v>
      </c>
      <c r="BQ29" s="3">
        <f ca="1">Forudsætninger!R109*R29</f>
        <v>0</v>
      </c>
      <c r="BR29" s="3">
        <f ca="1">Forudsætninger!S109*S29</f>
        <v>0</v>
      </c>
      <c r="BS29" s="3">
        <f ca="1">Forudsætninger!T109*T29</f>
        <v>0</v>
      </c>
      <c r="BT29" s="3">
        <f ca="1">Forudsætninger!U109*U29</f>
        <v>0</v>
      </c>
      <c r="BU29" s="3">
        <f ca="1">Forudsætninger!V109*V29</f>
        <v>0</v>
      </c>
      <c r="BV29" s="3">
        <f ca="1">Forudsætninger!W109*W29</f>
        <v>0</v>
      </c>
      <c r="BW29" s="3">
        <f ca="1">Forudsætninger!X109*X29</f>
        <v>0</v>
      </c>
      <c r="BX29" s="3">
        <f ca="1">Forudsætninger!Y109*Y29</f>
        <v>0</v>
      </c>
      <c r="BY29" s="3">
        <f ca="1">Forudsætninger!Z109*Z29</f>
        <v>0</v>
      </c>
      <c r="BZ29" s="3">
        <f ca="1">Forudsætninger!AA109*AA29</f>
        <v>0</v>
      </c>
      <c r="CA29" s="3">
        <f ca="1">Forudsætninger!AB109*AB29</f>
        <v>0</v>
      </c>
      <c r="CB29" s="3">
        <f ca="1">Forudsætninger!AC109*AC29</f>
        <v>0</v>
      </c>
      <c r="CC29" s="3">
        <f ca="1">Forudsætninger!AD109*AD29</f>
        <v>0</v>
      </c>
      <c r="CD29" s="3">
        <f ca="1">Forudsætninger!AE109*AE29</f>
        <v>0</v>
      </c>
      <c r="CE29" s="3">
        <f ca="1">Forudsætninger!AF109*AF29</f>
        <v>0</v>
      </c>
      <c r="CF29" s="3">
        <f ca="1">Forudsætninger!AG109*AG29</f>
        <v>0</v>
      </c>
      <c r="CG29" s="3">
        <f ca="1">Forudsætninger!AH109*AH29</f>
        <v>0</v>
      </c>
      <c r="CH29" s="3">
        <f ca="1">Forudsætninger!AI109*AI29</f>
        <v>0</v>
      </c>
      <c r="CI29" s="3">
        <f ca="1">Forudsætninger!AJ109*AJ29</f>
        <v>0</v>
      </c>
      <c r="CJ29" s="3">
        <f ca="1">Forudsætninger!AK109*AK29</f>
        <v>0</v>
      </c>
      <c r="CK29" s="3">
        <f ca="1">Forudsætninger!AL109*AL29</f>
        <v>0</v>
      </c>
      <c r="CL29" s="3">
        <f ca="1">Forudsætninger!AM109*AM29</f>
        <v>0</v>
      </c>
      <c r="CM29" s="3">
        <f ca="1">Forudsætninger!AN109*AN29</f>
        <v>0</v>
      </c>
      <c r="CN29" s="3">
        <f ca="1">Forudsætninger!AO109*AO29</f>
        <v>0</v>
      </c>
      <c r="CO29" s="3">
        <f ca="1">Forudsætninger!AP109*AP29</f>
        <v>0</v>
      </c>
      <c r="CP29" s="3">
        <f ca="1">Forudsætninger!AQ109*AQ29</f>
        <v>0</v>
      </c>
      <c r="CQ29" s="3">
        <f ca="1">Forudsætninger!AR109*AR29</f>
        <v>0</v>
      </c>
      <c r="CR29" s="3">
        <f ca="1">Forudsætninger!AS109*AS29</f>
        <v>0</v>
      </c>
      <c r="CS29" s="3">
        <f ca="1">Forudsætninger!AT109*AT29</f>
        <v>0</v>
      </c>
      <c r="CT29" s="3">
        <f ca="1">Forudsætninger!AU109*AU29</f>
        <v>0</v>
      </c>
      <c r="CU29" s="3">
        <f ca="1">Forudsætninger!AV109*AV29</f>
        <v>0</v>
      </c>
      <c r="CV29" s="3">
        <f ca="1">Forudsætninger!AW109*AW29</f>
        <v>0</v>
      </c>
      <c r="CW29" s="3">
        <f ca="1">Forudsætninger!AX109*AX29</f>
        <v>0</v>
      </c>
      <c r="CX29" s="3">
        <f ca="1">Forudsætninger!AY109*AY29</f>
        <v>0</v>
      </c>
      <c r="CY29" s="4">
        <f ca="1">NPV(Forudsætninger!$B$3,CZ29:EW29)*(1+Forudsætninger!$B$3)</f>
        <v>0</v>
      </c>
      <c r="CZ29" s="3">
        <f ca="1">Forudsætninger!E255*B29</f>
        <v>0</v>
      </c>
      <c r="DA29" s="3">
        <f ca="1">Forudsætninger!F255*C29</f>
        <v>0</v>
      </c>
      <c r="DB29" s="3">
        <f ca="1">Forudsætninger!G255*D29</f>
        <v>0</v>
      </c>
      <c r="DC29" s="3">
        <f ca="1">Forudsætninger!H255*E29</f>
        <v>0</v>
      </c>
      <c r="DD29" s="3">
        <f ca="1">Forudsætninger!I255*F29</f>
        <v>0</v>
      </c>
      <c r="DE29" s="3">
        <f ca="1">Forudsætninger!J255*G29</f>
        <v>0</v>
      </c>
      <c r="DF29" s="3">
        <f ca="1">Forudsætninger!K255*H29</f>
        <v>0</v>
      </c>
      <c r="DG29" s="3">
        <f ca="1">Forudsætninger!L255*I29</f>
        <v>0</v>
      </c>
      <c r="DH29" s="3">
        <f ca="1">Forudsætninger!M255*J29</f>
        <v>0</v>
      </c>
      <c r="DI29" s="3">
        <f ca="1">Forudsætninger!N255*K29</f>
        <v>0</v>
      </c>
      <c r="DJ29" s="3">
        <f ca="1">Forudsætninger!O255*L29</f>
        <v>0</v>
      </c>
      <c r="DK29" s="3">
        <f ca="1">Forudsætninger!P255*M29</f>
        <v>0</v>
      </c>
      <c r="DL29" s="3">
        <f ca="1">Forudsætninger!Q255*N29</f>
        <v>0</v>
      </c>
      <c r="DM29" s="3">
        <f ca="1">Forudsætninger!R255*O29</f>
        <v>0</v>
      </c>
      <c r="DN29" s="3">
        <f ca="1">Forudsætninger!S255*P29</f>
        <v>0</v>
      </c>
      <c r="DO29" s="3">
        <f ca="1">Forudsætninger!T255*Q29</f>
        <v>0</v>
      </c>
      <c r="DP29" s="3">
        <f ca="1">Forudsætninger!U255*R29</f>
        <v>0</v>
      </c>
      <c r="DQ29" s="3">
        <f ca="1">Forudsætninger!V255*S29</f>
        <v>0</v>
      </c>
      <c r="DR29" s="3">
        <f ca="1">Forudsætninger!W255*T29</f>
        <v>0</v>
      </c>
      <c r="DS29" s="3">
        <f ca="1">Forudsætninger!X255*U29</f>
        <v>0</v>
      </c>
      <c r="DT29" s="3">
        <f ca="1">Forudsætninger!Y255*V29</f>
        <v>0</v>
      </c>
      <c r="DU29" s="3">
        <f ca="1">Forudsætninger!Z255*W29</f>
        <v>0</v>
      </c>
      <c r="DV29" s="3">
        <f ca="1">Forudsætninger!AA255*X29</f>
        <v>0</v>
      </c>
      <c r="DW29" s="3">
        <f ca="1">Forudsætninger!AB255*Y29</f>
        <v>0</v>
      </c>
      <c r="DX29" s="3">
        <f ca="1">Forudsætninger!AC255*Z29</f>
        <v>0</v>
      </c>
      <c r="DY29" s="3">
        <f ca="1">Forudsætninger!AD255*AA29</f>
        <v>0</v>
      </c>
      <c r="DZ29" s="3">
        <f ca="1">Forudsætninger!AE255*AB29</f>
        <v>0</v>
      </c>
      <c r="EA29" s="3">
        <f ca="1">Forudsætninger!AF255*AC29</f>
        <v>0</v>
      </c>
      <c r="EB29" s="3">
        <f ca="1">Forudsætninger!AG255*AD29</f>
        <v>0</v>
      </c>
      <c r="EC29" s="3">
        <f ca="1">Forudsætninger!AH255*AE29</f>
        <v>0</v>
      </c>
      <c r="ED29" s="3">
        <f ca="1">Forudsætninger!AI255*AF29</f>
        <v>0</v>
      </c>
      <c r="EE29" s="3">
        <f ca="1">Forudsætninger!AJ255*AG29</f>
        <v>0</v>
      </c>
      <c r="EF29" s="3">
        <f ca="1">Forudsætninger!AK255*AH29</f>
        <v>0</v>
      </c>
      <c r="EG29" s="3">
        <f ca="1">Forudsætninger!AL255*AI29</f>
        <v>0</v>
      </c>
      <c r="EH29" s="3">
        <f ca="1">Forudsætninger!AM255*AJ29</f>
        <v>0</v>
      </c>
      <c r="EI29" s="3">
        <f ca="1">Forudsætninger!AN255*AK29</f>
        <v>0</v>
      </c>
      <c r="EJ29" s="3">
        <f ca="1">Forudsætninger!AO255*AL29</f>
        <v>0</v>
      </c>
      <c r="EK29" s="3">
        <f ca="1">Forudsætninger!AP255*AM29</f>
        <v>0</v>
      </c>
      <c r="EL29" s="3">
        <f ca="1">Forudsætninger!AQ255*AN29</f>
        <v>0</v>
      </c>
      <c r="EM29" s="3">
        <f ca="1">Forudsætninger!AR255*AO29</f>
        <v>0</v>
      </c>
      <c r="EN29" s="3">
        <f ca="1">Forudsætninger!AS255*AP29</f>
        <v>0</v>
      </c>
      <c r="EO29" s="3">
        <f ca="1">Forudsætninger!AT255*AQ29</f>
        <v>0</v>
      </c>
      <c r="EP29" s="3">
        <f ca="1">Forudsætninger!AU255*AR29</f>
        <v>0</v>
      </c>
      <c r="EQ29" s="3">
        <f ca="1">Forudsætninger!AV255*AS29</f>
        <v>0</v>
      </c>
      <c r="ER29" s="3">
        <f ca="1">Forudsætninger!AW255*AT29</f>
        <v>0</v>
      </c>
      <c r="ES29" s="3">
        <f ca="1">Forudsætninger!AX255*AU29</f>
        <v>0</v>
      </c>
      <c r="ET29" s="3">
        <f ca="1">Forudsætninger!AY255*AV29</f>
        <v>0</v>
      </c>
      <c r="EU29" s="3">
        <f ca="1">Forudsætninger!AZ255*AW29</f>
        <v>0</v>
      </c>
      <c r="EV29" s="3">
        <f ca="1">Forudsætninger!BA255*AX29</f>
        <v>0</v>
      </c>
      <c r="EW29" s="3">
        <f ca="1">Forudsætninger!BB255*AY29</f>
        <v>0</v>
      </c>
      <c r="EX29" s="3">
        <f ca="1">IF(Input!$B29="I",$AZ29,0)</f>
        <v>0</v>
      </c>
      <c r="EY29" s="3">
        <f ca="1">IF(Input!$B29="II",$AZ29,0)</f>
        <v>0</v>
      </c>
      <c r="EZ29" s="3">
        <f ca="1">IF(Input!$B29="III",$AZ29,0)</f>
        <v>0</v>
      </c>
      <c r="FA29" s="3">
        <f ca="1">IF(Input!$B29="IV",$AZ29,0)</f>
        <v>0</v>
      </c>
      <c r="FB29" s="3">
        <f ca="1">IF(Input!$B29="I",$CY29,0)</f>
        <v>0</v>
      </c>
      <c r="FC29" s="3">
        <f ca="1">IF(Input!$B29="II",$CY29,0)</f>
        <v>0</v>
      </c>
      <c r="FD29" s="3">
        <f ca="1">IF(Input!$B29="III",$CY29,0)</f>
        <v>0</v>
      </c>
      <c r="FE29" s="3">
        <f ca="1">IF(Input!$B29="IV",$CY29,0)</f>
        <v>0</v>
      </c>
      <c r="FF29" s="3">
        <f ca="1">IF(Input!$C29="Økonomisk",$AZ29,0)</f>
        <v>0</v>
      </c>
      <c r="FG29" s="3">
        <f ca="1">IF(Input!$C29="Miljø",$AZ29,0)</f>
        <v>0</v>
      </c>
    </row>
    <row r="30" spans="1:163">
      <c r="A30" s="2" t="str">
        <f ca="1">IF(Input!A30="","",Input!A30)</f>
        <v/>
      </c>
      <c r="B30" s="3">
        <f ca="1">IF('Differentierede effekter'!D30="",Input!J30+Input!G30+IF(Forudsætninger!$B$4=1,Input!K30,0),'Differentierede effekter'!D30)</f>
        <v>0</v>
      </c>
      <c r="C30" s="3">
        <f ca="1">IF(C$2-$B$2&lt;Forudsætninger!$B$4,IF('Differentierede effekter'!H30="",IF(Forudsætninger!$B$4&gt;C$2-$B$2,Input!$G30,0)+IF(Forudsætninger!$B$4=C$2-$B$2+1,Input!$K30,0),'Differentierede effekter'!H30),0)</f>
        <v>0</v>
      </c>
      <c r="D30" s="3">
        <f ca="1">IF(D$2-$B$2&lt;Forudsætninger!$B$4,IF('Differentierede effekter'!L30="",IF(Forudsætninger!$B$4&gt;D$2-$B$2,Input!$G30,0)+IF(Forudsætninger!$B$4=D$2-$B$2+1,Input!$K30,0),'Differentierede effekter'!L30),0)</f>
        <v>0</v>
      </c>
      <c r="E30" s="3">
        <f ca="1">IF(E$2-$B$2&lt;Forudsætninger!$B$4,IF('Differentierede effekter'!P30="",IF(Forudsætninger!$B$4&gt;E$2-$B$2,Input!$G30,0)+IF(Forudsætninger!$B$4=E$2-$B$2+1,Input!$K30,0),'Differentierede effekter'!P30),0)</f>
        <v>0</v>
      </c>
      <c r="F30" s="3">
        <f ca="1">IF(F$2-$B$2&lt;Forudsætninger!$B$4,IF('Differentierede effekter'!T30="",IF(Forudsætninger!$B$4&gt;F$2-$B$2,Input!$G30,0)+IF(Forudsætninger!$B$4=F$2-$B$2+1,Input!$K30,0),'Differentierede effekter'!T30),0)</f>
        <v>0</v>
      </c>
      <c r="G30" s="3">
        <f ca="1">IF(G$2-$B$2&lt;Forudsætninger!$B$4,IF('Differentierede effekter'!X30="",IF(Forudsætninger!$B$4&gt;G$2-$B$2,Input!$G30,0)+IF(Forudsætninger!$B$4=G$2-$B$2+1,Input!$K30,0),'Differentierede effekter'!X30),0)</f>
        <v>0</v>
      </c>
      <c r="H30" s="3">
        <f ca="1">IF(H$2-$B$2&lt;Forudsætninger!$B$4,IF('Differentierede effekter'!AB30="",IF(Forudsætninger!$B$4&gt;H$2-$B$2,Input!$G30,0)+IF(Forudsætninger!$B$4=H$2-$B$2+1,Input!$K30,0),'Differentierede effekter'!AB30),0)</f>
        <v>0</v>
      </c>
      <c r="I30" s="3">
        <f ca="1">IF(I$2-$B$2&lt;Forudsætninger!$B$4,IF('Differentierede effekter'!AF30="",IF(Forudsætninger!$B$4&gt;I$2-$B$2,Input!$G30,0)+IF(Forudsætninger!$B$4=I$2-$B$2+1,Input!$K30,0),'Differentierede effekter'!AF30),0)</f>
        <v>0</v>
      </c>
      <c r="J30" s="3">
        <f ca="1">IF(J$2-$B$2&lt;Forudsætninger!$B$4,IF('Differentierede effekter'!AJ30="",IF(Forudsætninger!$B$4&gt;J$2-$B$2,Input!$G30,0)+IF(Forudsætninger!$B$4=J$2-$B$2+1,Input!$K30,0),'Differentierede effekter'!AJ30),0)</f>
        <v>0</v>
      </c>
      <c r="K30" s="3">
        <f ca="1">IF(K$2-$B$2&lt;Forudsætninger!$B$4,IF('Differentierede effekter'!AN30="",IF(Forudsætninger!$B$4&gt;K$2-$B$2,Input!$G30,0)+IF(Forudsætninger!$B$4=K$2-$B$2+1,Input!$K30,0),'Differentierede effekter'!AN30),0)</f>
        <v>0</v>
      </c>
      <c r="L30" s="3">
        <f ca="1">IF(L$2-$B$2&lt;Forudsætninger!$B$4,IF('Differentierede effekter'!AR30="",IF(Forudsætninger!$B$4&gt;L$2-$B$2,Input!$G30,0)+IF(Forudsætninger!$B$4=L$2-$B$2+1,Input!$K30,0),'Differentierede effekter'!AR30),0)</f>
        <v>0</v>
      </c>
      <c r="M30" s="3">
        <f ca="1">IF(M$2-$B$2&lt;Forudsætninger!$B$4,IF('Differentierede effekter'!AV30="",IF(Forudsætninger!$B$4&gt;M$2-$B$2,Input!$G30,0)+IF(Forudsætninger!$B$4=M$2-$B$2+1,Input!$K30,0),'Differentierede effekter'!AV30),0)</f>
        <v>0</v>
      </c>
      <c r="N30" s="3">
        <f ca="1">IF(N$2-$B$2&lt;Forudsætninger!$B$4,IF('Differentierede effekter'!AZ30="",IF(Forudsætninger!$B$4&gt;N$2-$B$2,Input!$G30,0)+IF(Forudsætninger!$B$4=N$2-$B$2+1,Input!$K30,0),'Differentierede effekter'!AZ30),0)</f>
        <v>0</v>
      </c>
      <c r="O30" s="3">
        <f ca="1">IF(O$2-$B$2&lt;Forudsætninger!$B$4,IF('Differentierede effekter'!BD30="",IF(Forudsætninger!$B$4&gt;O$2-$B$2,Input!$G30,0)+IF(Forudsætninger!$B$4=O$2-$B$2+1,Input!$K30,0),'Differentierede effekter'!BD30),0)</f>
        <v>0</v>
      </c>
      <c r="P30" s="3">
        <f ca="1">IF(P$2-$B$2&lt;Forudsætninger!$B$4,IF('Differentierede effekter'!BH30="",IF(Forudsætninger!$B$4&gt;P$2-$B$2,Input!$G30,0)+IF(Forudsætninger!$B$4=P$2-$B$2+1,Input!$K30,0),'Differentierede effekter'!BH30),0)</f>
        <v>0</v>
      </c>
      <c r="Q30" s="3">
        <f ca="1">IF(Q$2-$B$2&lt;Forudsætninger!$B$4,IF('Differentierede effekter'!BL30="",IF(Forudsætninger!$B$4&gt;Q$2-$B$2,Input!$G30,0)+IF(Forudsætninger!$B$4=Q$2-$B$2+1,Input!$K30,0),'Differentierede effekter'!BL30),0)</f>
        <v>0</v>
      </c>
      <c r="R30" s="3">
        <f ca="1">IF(R$2-$B$2&lt;Forudsætninger!$B$4,IF('Differentierede effekter'!BP30="",IF(Forudsætninger!$B$4&gt;R$2-$B$2,Input!$G30,0)+IF(Forudsætninger!$B$4=R$2-$B$2+1,Input!$K30,0),'Differentierede effekter'!BP30),0)</f>
        <v>0</v>
      </c>
      <c r="S30" s="3">
        <f ca="1">IF(S$2-$B$2&lt;Forudsætninger!$B$4,IF('Differentierede effekter'!BT30="",IF(Forudsætninger!$B$4&gt;S$2-$B$2,Input!$G30,0)+IF(Forudsætninger!$B$4=S$2-$B$2+1,Input!$K30,0),'Differentierede effekter'!BT30),0)</f>
        <v>0</v>
      </c>
      <c r="T30" s="3">
        <f ca="1">IF(T$2-$B$2&lt;Forudsætninger!$B$4,IF('Differentierede effekter'!BX30="",IF(Forudsætninger!$B$4&gt;T$2-$B$2,Input!$G30,0)+IF(Forudsætninger!$B$4=T$2-$B$2+1,Input!$K30,0),'Differentierede effekter'!BX30),0)</f>
        <v>0</v>
      </c>
      <c r="U30" s="3">
        <f ca="1">IF(U$2-$B$2&lt;Forudsætninger!$B$4,IF('Differentierede effekter'!CB30="",IF(Forudsætninger!$B$4&gt;U$2-$B$2,Input!$G30,0)+IF(Forudsætninger!$B$4=U$2-$B$2+1,Input!$K30,0),'Differentierede effekter'!CB30),0)</f>
        <v>0</v>
      </c>
      <c r="V30" s="3">
        <f ca="1">IF(V$2-$B$2&lt;Forudsætninger!$B$4,IF('Differentierede effekter'!CF30="",IF(Forudsætninger!$B$4&gt;V$2-$B$2,Input!$G30,0)+IF(Forudsætninger!$B$4=V$2-$B$2+1,Input!$K30,0),'Differentierede effekter'!CF30),0)</f>
        <v>0</v>
      </c>
      <c r="W30" s="3">
        <f ca="1">IF(W$2-$B$2&lt;Forudsætninger!$B$4,IF('Differentierede effekter'!CJ30="",IF(Forudsætninger!$B$4&gt;W$2-$B$2,Input!$G30,0)+IF(Forudsætninger!$B$4=W$2-$B$2+1,Input!$K30,0),'Differentierede effekter'!CJ30),0)</f>
        <v>0</v>
      </c>
      <c r="X30" s="3">
        <f ca="1">IF(X$2-$B$2&lt;Forudsætninger!$B$4,IF('Differentierede effekter'!CN30="",IF(Forudsætninger!$B$4&gt;X$2-$B$2,Input!$G30,0)+IF(Forudsætninger!$B$4=X$2-$B$2+1,Input!$K30,0),'Differentierede effekter'!CN30),0)</f>
        <v>0</v>
      </c>
      <c r="Y30" s="3">
        <f ca="1">IF(Y$2-$B$2&lt;Forudsætninger!$B$4,IF('Differentierede effekter'!CR30="",IF(Forudsætninger!$B$4&gt;Y$2-$B$2,Input!$G30,0)+IF(Forudsætninger!$B$4=Y$2-$B$2+1,Input!$K30,0),'Differentierede effekter'!CR30),0)</f>
        <v>0</v>
      </c>
      <c r="Z30" s="3">
        <f ca="1">IF(Z$2-$B$2&lt;Forudsætninger!$B$4,IF('Differentierede effekter'!CV30="",IF(Forudsætninger!$B$4&gt;Z$2-$B$2,Input!$G30,0)+IF(Forudsætninger!$B$4=Z$2-$B$2+1,Input!$K30,0),'Differentierede effekter'!CV30),0)</f>
        <v>0</v>
      </c>
      <c r="AA30" s="3">
        <f ca="1">IF(AA$2-$B$2&lt;Forudsætninger!$B$4,IF('Differentierede effekter'!CZ30="",IF(Forudsætninger!$B$4&gt;AA$2-$B$2,Input!$G30,0)+IF(Forudsætninger!$B$4=AA$2-$B$2+1,Input!$K30,0),'Differentierede effekter'!CZ30),0)</f>
        <v>0</v>
      </c>
      <c r="AB30" s="3">
        <f ca="1">IF(AB$2-$B$2&lt;Forudsætninger!$B$4,IF('Differentierede effekter'!DD30="",IF(Forudsætninger!$B$4&gt;AB$2-$B$2,Input!$G30,0)+IF(Forudsætninger!$B$4=AB$2-$B$2+1,Input!$K30,0),'Differentierede effekter'!DD30),0)</f>
        <v>0</v>
      </c>
      <c r="AC30" s="3">
        <f ca="1">IF(AC$2-$B$2&lt;Forudsætninger!$B$4,IF('Differentierede effekter'!DH30="",IF(Forudsætninger!$B$4&gt;AC$2-$B$2,Input!$G30,0)+IF(Forudsætninger!$B$4=AC$2-$B$2+1,Input!$K30,0),'Differentierede effekter'!DH30),0)</f>
        <v>0</v>
      </c>
      <c r="AD30" s="3">
        <f ca="1">IF(AD$2-$B$2&lt;Forudsætninger!$B$4,IF('Differentierede effekter'!DL30="",IF(Forudsætninger!$B$4&gt;AD$2-$B$2,Input!$G30,0)+IF(Forudsætninger!$B$4=AD$2-$B$2+1,Input!$K30,0),'Differentierede effekter'!DL30),0)</f>
        <v>0</v>
      </c>
      <c r="AE30" s="3">
        <f ca="1">IF(AE$2-$B$2&lt;Forudsætninger!$B$4,IF('Differentierede effekter'!DP30="",IF(Forudsætninger!$B$4&gt;AE$2-$B$2,Input!$G30,0)+IF(Forudsætninger!$B$4=AE$2-$B$2+1,Input!$K30,0),'Differentierede effekter'!DP30),0)</f>
        <v>0</v>
      </c>
      <c r="AF30" s="3">
        <f ca="1">IF(AF$2-$B$2&lt;Forudsætninger!$B$4,IF('Differentierede effekter'!DQ30="",IF(Forudsætninger!$B$4&gt;AF$2-$B$2,Input!$G30,0)+IF(Forudsætninger!$B$4=AF$2-$B$2+1,Input!$K30,0),'Differentierede effekter'!DQ30),0)</f>
        <v>0</v>
      </c>
      <c r="AG30" s="3">
        <f ca="1">IF(AG$2-$B$2&lt;Forudsætninger!$B$4,IF('Differentierede effekter'!DU30="",IF(Forudsætninger!$B$4&gt;AG$2-$B$2,Input!$G30,0)+IF(Forudsætninger!$B$4=AG$2-$B$2+1,Input!$K30,0),'Differentierede effekter'!DU30),0)</f>
        <v>0</v>
      </c>
      <c r="AH30" s="3">
        <f ca="1">IF(AH$2-$B$2&lt;Forudsætninger!$B$4,IF('Differentierede effekter'!DY30="",IF(Forudsætninger!$B$4&gt;AH$2-$B$2,Input!$G30,0)+IF(Forudsætninger!$B$4=AH$2-$B$2+1,Input!$K30,0),'Differentierede effekter'!DY30),0)</f>
        <v>0</v>
      </c>
      <c r="AI30" s="3">
        <f ca="1">IF(AI$2-$B$2&lt;Forudsætninger!$B$4,IF('Differentierede effekter'!EC30="",IF(Forudsætninger!$B$4&gt;AI$2-$B$2,Input!$G30,0)+IF(Forudsætninger!$B$4=AI$2-$B$2+1,Input!$K30,0),'Differentierede effekter'!EC30),0)</f>
        <v>0</v>
      </c>
      <c r="AJ30" s="3">
        <f ca="1">IF(AJ$2-$B$2&lt;Forudsætninger!$B$4,IF('Differentierede effekter'!EG30="",IF(Forudsætninger!$B$4&gt;AJ$2-$B$2,Input!$G30,0)+IF(Forudsætninger!$B$4=AJ$2-$B$2+1,Input!$K30,0),'Differentierede effekter'!EG30),0)</f>
        <v>0</v>
      </c>
      <c r="AK30" s="3">
        <f ca="1">IF(AK$2-$B$2&lt;Forudsætninger!$B$4,IF('Differentierede effekter'!EK30="",IF(Forudsætninger!$B$4&gt;AK$2-$B$2,Input!$G30,0)+IF(Forudsætninger!$B$4=AK$2-$B$2+1,Input!$K30,0),'Differentierede effekter'!EK30),0)</f>
        <v>0</v>
      </c>
      <c r="AL30" s="3">
        <f ca="1">IF(AL$2-$B$2&lt;Forudsætninger!$B$4,IF('Differentierede effekter'!EO30="",IF(Forudsætninger!$B$4&gt;AL$2-$B$2,Input!$G30,0)+IF(Forudsætninger!$B$4=AL$2-$B$2+1,Input!$K30,0),'Differentierede effekter'!EO30),0)</f>
        <v>0</v>
      </c>
      <c r="AM30" s="3">
        <f ca="1">IF(AM$2-$B$2&lt;Forudsætninger!$B$4,IF('Differentierede effekter'!EP30="",IF(Forudsætninger!$B$4&gt;AM$2-$B$2,Input!$G30,0)+IF(Forudsætninger!$B$4=AM$2-$B$2+1,Input!$K30,0),'Differentierede effekter'!EP30),0)</f>
        <v>0</v>
      </c>
      <c r="AN30" s="3">
        <f ca="1">IF(AN$2-$B$2&lt;Forudsætninger!$B$4,IF('Differentierede effekter'!ET30="",IF(Forudsætninger!$B$4&gt;AN$2-$B$2,Input!$G30,0)+IF(Forudsætninger!$B$4=AN$2-$B$2+1,Input!$K30,0),'Differentierede effekter'!ET30),0)</f>
        <v>0</v>
      </c>
      <c r="AO30" s="3">
        <f ca="1">IF(AO$2-$B$2&lt;Forudsætninger!$B$4,IF('Differentierede effekter'!EX30="",IF(Forudsætninger!$B$4&gt;AO$2-$B$2,Input!$G30,0)+IF(Forudsætninger!$B$4=AO$2-$B$2+1,Input!$K30,0),'Differentierede effekter'!EX30),0)</f>
        <v>0</v>
      </c>
      <c r="AP30" s="3">
        <f ca="1">IF(AP$2-$B$2&lt;Forudsætninger!$B$4,IF('Differentierede effekter'!FB30="",IF(Forudsætninger!$B$4&gt;AP$2-$B$2,Input!$G30,0)+IF(Forudsætninger!$B$4=AP$2-$B$2+1,Input!$K30,0),'Differentierede effekter'!FB30),0)</f>
        <v>0</v>
      </c>
      <c r="AQ30" s="3">
        <f ca="1">IF(AQ$2-$B$2&lt;Forudsætninger!$B$4,IF('Differentierede effekter'!FF30="",IF(Forudsætninger!$B$4&gt;AQ$2-$B$2,Input!$G30,0)+IF(Forudsætninger!$B$4=AQ$2-$B$2+1,Input!$K30,0),'Differentierede effekter'!FF30),0)</f>
        <v>0</v>
      </c>
      <c r="AR30" s="3">
        <f ca="1">IF(AR$2-$B$2&lt;Forudsætninger!$B$4,IF('Differentierede effekter'!FJ30="",IF(Forudsætninger!$B$4&gt;AR$2-$B$2,Input!$G30,0)+IF(Forudsætninger!$B$4=AR$2-$B$2+1,Input!$K30,0),'Differentierede effekter'!FJ30),0)</f>
        <v>0</v>
      </c>
      <c r="AS30" s="3">
        <f ca="1">IF(AS$2-$B$2&lt;Forudsætninger!$B$4,IF('Differentierede effekter'!FN30="",IF(Forudsætninger!$B$4&gt;AS$2-$B$2,Input!$G30,0)+IF(Forudsætninger!$B$4=AS$2-$B$2+1,Input!$K30,0),'Differentierede effekter'!FN30),0)</f>
        <v>0</v>
      </c>
      <c r="AT30" s="3">
        <f ca="1">IF(AT$2-$B$2&lt;Forudsætninger!$B$4,IF('Differentierede effekter'!FR30="",IF(Forudsætninger!$B$4&gt;AT$2-$B$2,Input!$G30,0)+IF(Forudsætninger!$B$4=AT$2-$B$2+1,Input!$K30,0),'Differentierede effekter'!FR30),0)</f>
        <v>0</v>
      </c>
      <c r="AU30" s="3">
        <f ca="1">IF(AU$2-$B$2&lt;Forudsætninger!$B$4,IF('Differentierede effekter'!FV30="",IF(Forudsætninger!$B$4&gt;AU$2-$B$2,Input!$G30,0)+IF(Forudsætninger!$B$4=AU$2-$B$2+1,Input!$K30,0),'Differentierede effekter'!FV30),0)</f>
        <v>0</v>
      </c>
      <c r="AV30" s="3">
        <f ca="1">IF(AV$2-$B$2&lt;Forudsætninger!$B$4,IF('Differentierede effekter'!FZ30="",IF(Forudsætninger!$B$4&gt;AV$2-$B$2,Input!$G30,0)+IF(Forudsætninger!$B$4=AV$2-$B$2+1,Input!$K30,0),'Differentierede effekter'!FZ30),0)</f>
        <v>0</v>
      </c>
      <c r="AW30" s="3">
        <f ca="1">IF(AW$2-$B$2&lt;Forudsætninger!$B$4,IF('Differentierede effekter'!GD30="",IF(Forudsætninger!$B$4&gt;AW$2-$B$2,Input!$G30,0)+IF(Forudsætninger!$B$4=AW$2-$B$2+1,Input!$K30,0),'Differentierede effekter'!GD30),0)</f>
        <v>0</v>
      </c>
      <c r="AX30" s="3">
        <f ca="1">IF(AX$2-$B$2&lt;Forudsætninger!$B$4,IF('Differentierede effekter'!GH30="",IF(Forudsætninger!$B$4&gt;AX$2-$B$2,Input!$G30,0)+IF(Forudsætninger!$B$4=AX$2-$B$2+1,Input!$K30,0),'Differentierede effekter'!GH30),0)</f>
        <v>0</v>
      </c>
      <c r="AY30" s="3">
        <f ca="1">IF(AY$2-$B$2&lt;Forudsætninger!$B$4,IF('Differentierede effekter'!GL30="",IF(Forudsætninger!$B$4&gt;AY$2-$B$2,Input!$G30,0)+IF(Forudsætninger!$B$4=AY$2-$B$2+1,Input!$K30,0),'Differentierede effekter'!GL30),0)</f>
        <v>0</v>
      </c>
      <c r="AZ30" s="4">
        <f ca="1">NPV(Forudsætninger!$B$2,BA30:CX30)*(1+Forudsætninger!$B$2)</f>
        <v>0</v>
      </c>
      <c r="BA30" s="3">
        <f ca="1">Forudsætninger!B110*B30</f>
        <v>0</v>
      </c>
      <c r="BB30" s="3">
        <f ca="1">Forudsætninger!C110*C30</f>
        <v>0</v>
      </c>
      <c r="BC30" s="3">
        <f ca="1">Forudsætninger!D110*D30</f>
        <v>0</v>
      </c>
      <c r="BD30" s="3">
        <f ca="1">Forudsætninger!E110*E30</f>
        <v>0</v>
      </c>
      <c r="BE30" s="3">
        <f ca="1">Forudsætninger!F110*F30</f>
        <v>0</v>
      </c>
      <c r="BF30" s="3">
        <f ca="1">Forudsætninger!G110*G30</f>
        <v>0</v>
      </c>
      <c r="BG30" s="3">
        <f ca="1">Forudsætninger!H110*H30</f>
        <v>0</v>
      </c>
      <c r="BH30" s="3">
        <f ca="1">Forudsætninger!I110*I30</f>
        <v>0</v>
      </c>
      <c r="BI30" s="3">
        <f ca="1">Forudsætninger!J110*J30</f>
        <v>0</v>
      </c>
      <c r="BJ30" s="3">
        <f ca="1">Forudsætninger!K110*K30</f>
        <v>0</v>
      </c>
      <c r="BK30" s="3">
        <f ca="1">Forudsætninger!L110*L30</f>
        <v>0</v>
      </c>
      <c r="BL30" s="3">
        <f ca="1">Forudsætninger!M110*M30</f>
        <v>0</v>
      </c>
      <c r="BM30" s="3">
        <f ca="1">Forudsætninger!N110*N30</f>
        <v>0</v>
      </c>
      <c r="BN30" s="3">
        <f ca="1">Forudsætninger!O110*O30</f>
        <v>0</v>
      </c>
      <c r="BO30" s="3">
        <f ca="1">Forudsætninger!P110*P30</f>
        <v>0</v>
      </c>
      <c r="BP30" s="3">
        <f ca="1">Forudsætninger!Q110*Q30</f>
        <v>0</v>
      </c>
      <c r="BQ30" s="3">
        <f ca="1">Forudsætninger!R110*R30</f>
        <v>0</v>
      </c>
      <c r="BR30" s="3">
        <f ca="1">Forudsætninger!S110*S30</f>
        <v>0</v>
      </c>
      <c r="BS30" s="3">
        <f ca="1">Forudsætninger!T110*T30</f>
        <v>0</v>
      </c>
      <c r="BT30" s="3">
        <f ca="1">Forudsætninger!U110*U30</f>
        <v>0</v>
      </c>
      <c r="BU30" s="3">
        <f ca="1">Forudsætninger!V110*V30</f>
        <v>0</v>
      </c>
      <c r="BV30" s="3">
        <f ca="1">Forudsætninger!W110*W30</f>
        <v>0</v>
      </c>
      <c r="BW30" s="3">
        <f ca="1">Forudsætninger!X110*X30</f>
        <v>0</v>
      </c>
      <c r="BX30" s="3">
        <f ca="1">Forudsætninger!Y110*Y30</f>
        <v>0</v>
      </c>
      <c r="BY30" s="3">
        <f ca="1">Forudsætninger!Z110*Z30</f>
        <v>0</v>
      </c>
      <c r="BZ30" s="3">
        <f ca="1">Forudsætninger!AA110*AA30</f>
        <v>0</v>
      </c>
      <c r="CA30" s="3">
        <f ca="1">Forudsætninger!AB110*AB30</f>
        <v>0</v>
      </c>
      <c r="CB30" s="3">
        <f ca="1">Forudsætninger!AC110*AC30</f>
        <v>0</v>
      </c>
      <c r="CC30" s="3">
        <f ca="1">Forudsætninger!AD110*AD30</f>
        <v>0</v>
      </c>
      <c r="CD30" s="3">
        <f ca="1">Forudsætninger!AE110*AE30</f>
        <v>0</v>
      </c>
      <c r="CE30" s="3">
        <f ca="1">Forudsætninger!AF110*AF30</f>
        <v>0</v>
      </c>
      <c r="CF30" s="3">
        <f ca="1">Forudsætninger!AG110*AG30</f>
        <v>0</v>
      </c>
      <c r="CG30" s="3">
        <f ca="1">Forudsætninger!AH110*AH30</f>
        <v>0</v>
      </c>
      <c r="CH30" s="3">
        <f ca="1">Forudsætninger!AI110*AI30</f>
        <v>0</v>
      </c>
      <c r="CI30" s="3">
        <f ca="1">Forudsætninger!AJ110*AJ30</f>
        <v>0</v>
      </c>
      <c r="CJ30" s="3">
        <f ca="1">Forudsætninger!AK110*AK30</f>
        <v>0</v>
      </c>
      <c r="CK30" s="3">
        <f ca="1">Forudsætninger!AL110*AL30</f>
        <v>0</v>
      </c>
      <c r="CL30" s="3">
        <f ca="1">Forudsætninger!AM110*AM30</f>
        <v>0</v>
      </c>
      <c r="CM30" s="3">
        <f ca="1">Forudsætninger!AN110*AN30</f>
        <v>0</v>
      </c>
      <c r="CN30" s="3">
        <f ca="1">Forudsætninger!AO110*AO30</f>
        <v>0</v>
      </c>
      <c r="CO30" s="3">
        <f ca="1">Forudsætninger!AP110*AP30</f>
        <v>0</v>
      </c>
      <c r="CP30" s="3">
        <f ca="1">Forudsætninger!AQ110*AQ30</f>
        <v>0</v>
      </c>
      <c r="CQ30" s="3">
        <f ca="1">Forudsætninger!AR110*AR30</f>
        <v>0</v>
      </c>
      <c r="CR30" s="3">
        <f ca="1">Forudsætninger!AS110*AS30</f>
        <v>0</v>
      </c>
      <c r="CS30" s="3">
        <f ca="1">Forudsætninger!AT110*AT30</f>
        <v>0</v>
      </c>
      <c r="CT30" s="3">
        <f ca="1">Forudsætninger!AU110*AU30</f>
        <v>0</v>
      </c>
      <c r="CU30" s="3">
        <f ca="1">Forudsætninger!AV110*AV30</f>
        <v>0</v>
      </c>
      <c r="CV30" s="3">
        <f ca="1">Forudsætninger!AW110*AW30</f>
        <v>0</v>
      </c>
      <c r="CW30" s="3">
        <f ca="1">Forudsætninger!AX110*AX30</f>
        <v>0</v>
      </c>
      <c r="CX30" s="3">
        <f ca="1">Forudsætninger!AY110*AY30</f>
        <v>0</v>
      </c>
      <c r="CY30" s="4">
        <f ca="1">NPV(Forudsætninger!$B$3,CZ30:EW30)*(1+Forudsætninger!$B$3)</f>
        <v>0</v>
      </c>
      <c r="CZ30" s="3">
        <f ca="1">Forudsætninger!E256*B30</f>
        <v>0</v>
      </c>
      <c r="DA30" s="3">
        <f ca="1">Forudsætninger!F256*C30</f>
        <v>0</v>
      </c>
      <c r="DB30" s="3">
        <f ca="1">Forudsætninger!G256*D30</f>
        <v>0</v>
      </c>
      <c r="DC30" s="3">
        <f ca="1">Forudsætninger!H256*E30</f>
        <v>0</v>
      </c>
      <c r="DD30" s="3">
        <f ca="1">Forudsætninger!I256*F30</f>
        <v>0</v>
      </c>
      <c r="DE30" s="3">
        <f ca="1">Forudsætninger!J256*G30</f>
        <v>0</v>
      </c>
      <c r="DF30" s="3">
        <f ca="1">Forudsætninger!K256*H30</f>
        <v>0</v>
      </c>
      <c r="DG30" s="3">
        <f ca="1">Forudsætninger!L256*I30</f>
        <v>0</v>
      </c>
      <c r="DH30" s="3">
        <f ca="1">Forudsætninger!M256*J30</f>
        <v>0</v>
      </c>
      <c r="DI30" s="3">
        <f ca="1">Forudsætninger!N256*K30</f>
        <v>0</v>
      </c>
      <c r="DJ30" s="3">
        <f ca="1">Forudsætninger!O256*L30</f>
        <v>0</v>
      </c>
      <c r="DK30" s="3">
        <f ca="1">Forudsætninger!P256*M30</f>
        <v>0</v>
      </c>
      <c r="DL30" s="3">
        <f ca="1">Forudsætninger!Q256*N30</f>
        <v>0</v>
      </c>
      <c r="DM30" s="3">
        <f ca="1">Forudsætninger!R256*O30</f>
        <v>0</v>
      </c>
      <c r="DN30" s="3">
        <f ca="1">Forudsætninger!S256*P30</f>
        <v>0</v>
      </c>
      <c r="DO30" s="3">
        <f ca="1">Forudsætninger!T256*Q30</f>
        <v>0</v>
      </c>
      <c r="DP30" s="3">
        <f ca="1">Forudsætninger!U256*R30</f>
        <v>0</v>
      </c>
      <c r="DQ30" s="3">
        <f ca="1">Forudsætninger!V256*S30</f>
        <v>0</v>
      </c>
      <c r="DR30" s="3">
        <f ca="1">Forudsætninger!W256*T30</f>
        <v>0</v>
      </c>
      <c r="DS30" s="3">
        <f ca="1">Forudsætninger!X256*U30</f>
        <v>0</v>
      </c>
      <c r="DT30" s="3">
        <f ca="1">Forudsætninger!Y256*V30</f>
        <v>0</v>
      </c>
      <c r="DU30" s="3">
        <f ca="1">Forudsætninger!Z256*W30</f>
        <v>0</v>
      </c>
      <c r="DV30" s="3">
        <f ca="1">Forudsætninger!AA256*X30</f>
        <v>0</v>
      </c>
      <c r="DW30" s="3">
        <f ca="1">Forudsætninger!AB256*Y30</f>
        <v>0</v>
      </c>
      <c r="DX30" s="3">
        <f ca="1">Forudsætninger!AC256*Z30</f>
        <v>0</v>
      </c>
      <c r="DY30" s="3">
        <f ca="1">Forudsætninger!AD256*AA30</f>
        <v>0</v>
      </c>
      <c r="DZ30" s="3">
        <f ca="1">Forudsætninger!AE256*AB30</f>
        <v>0</v>
      </c>
      <c r="EA30" s="3">
        <f ca="1">Forudsætninger!AF256*AC30</f>
        <v>0</v>
      </c>
      <c r="EB30" s="3">
        <f ca="1">Forudsætninger!AG256*AD30</f>
        <v>0</v>
      </c>
      <c r="EC30" s="3">
        <f ca="1">Forudsætninger!AH256*AE30</f>
        <v>0</v>
      </c>
      <c r="ED30" s="3">
        <f ca="1">Forudsætninger!AI256*AF30</f>
        <v>0</v>
      </c>
      <c r="EE30" s="3">
        <f ca="1">Forudsætninger!AJ256*AG30</f>
        <v>0</v>
      </c>
      <c r="EF30" s="3">
        <f ca="1">Forudsætninger!AK256*AH30</f>
        <v>0</v>
      </c>
      <c r="EG30" s="3">
        <f ca="1">Forudsætninger!AL256*AI30</f>
        <v>0</v>
      </c>
      <c r="EH30" s="3">
        <f ca="1">Forudsætninger!AM256*AJ30</f>
        <v>0</v>
      </c>
      <c r="EI30" s="3">
        <f ca="1">Forudsætninger!AN256*AK30</f>
        <v>0</v>
      </c>
      <c r="EJ30" s="3">
        <f ca="1">Forudsætninger!AO256*AL30</f>
        <v>0</v>
      </c>
      <c r="EK30" s="3">
        <f ca="1">Forudsætninger!AP256*AM30</f>
        <v>0</v>
      </c>
      <c r="EL30" s="3">
        <f ca="1">Forudsætninger!AQ256*AN30</f>
        <v>0</v>
      </c>
      <c r="EM30" s="3">
        <f ca="1">Forudsætninger!AR256*AO30</f>
        <v>0</v>
      </c>
      <c r="EN30" s="3">
        <f ca="1">Forudsætninger!AS256*AP30</f>
        <v>0</v>
      </c>
      <c r="EO30" s="3">
        <f ca="1">Forudsætninger!AT256*AQ30</f>
        <v>0</v>
      </c>
      <c r="EP30" s="3">
        <f ca="1">Forudsætninger!AU256*AR30</f>
        <v>0</v>
      </c>
      <c r="EQ30" s="3">
        <f ca="1">Forudsætninger!AV256*AS30</f>
        <v>0</v>
      </c>
      <c r="ER30" s="3">
        <f ca="1">Forudsætninger!AW256*AT30</f>
        <v>0</v>
      </c>
      <c r="ES30" s="3">
        <f ca="1">Forudsætninger!AX256*AU30</f>
        <v>0</v>
      </c>
      <c r="ET30" s="3">
        <f ca="1">Forudsætninger!AY256*AV30</f>
        <v>0</v>
      </c>
      <c r="EU30" s="3">
        <f ca="1">Forudsætninger!AZ256*AW30</f>
        <v>0</v>
      </c>
      <c r="EV30" s="3">
        <f ca="1">Forudsætninger!BA256*AX30</f>
        <v>0</v>
      </c>
      <c r="EW30" s="3">
        <f ca="1">Forudsætninger!BB256*AY30</f>
        <v>0</v>
      </c>
      <c r="EX30" s="3">
        <f ca="1">IF(Input!$B30="I",$AZ30,0)</f>
        <v>0</v>
      </c>
      <c r="EY30" s="3">
        <f ca="1">IF(Input!$B30="II",$AZ30,0)</f>
        <v>0</v>
      </c>
      <c r="EZ30" s="3">
        <f ca="1">IF(Input!$B30="III",$AZ30,0)</f>
        <v>0</v>
      </c>
      <c r="FA30" s="3">
        <f ca="1">IF(Input!$B30="IV",$AZ30,0)</f>
        <v>0</v>
      </c>
      <c r="FB30" s="3">
        <f ca="1">IF(Input!$B30="I",$CY30,0)</f>
        <v>0</v>
      </c>
      <c r="FC30" s="3">
        <f ca="1">IF(Input!$B30="II",$CY30,0)</f>
        <v>0</v>
      </c>
      <c r="FD30" s="3">
        <f ca="1">IF(Input!$B30="III",$CY30,0)</f>
        <v>0</v>
      </c>
      <c r="FE30" s="3">
        <f ca="1">IF(Input!$B30="IV",$CY30,0)</f>
        <v>0</v>
      </c>
      <c r="FF30" s="3">
        <f ca="1">IF(Input!$C30="Økonomisk",$AZ30,0)</f>
        <v>0</v>
      </c>
      <c r="FG30" s="3">
        <f ca="1">IF(Input!$C30="Miljø",$AZ30,0)</f>
        <v>0</v>
      </c>
    </row>
    <row r="31" spans="1:163">
      <c r="A31" s="2" t="str">
        <f ca="1">IF(Input!A31="","",Input!A31)</f>
        <v/>
      </c>
      <c r="B31" s="3">
        <f ca="1">IF('Differentierede effekter'!D31="",Input!J31+Input!G31+IF(Forudsætninger!$B$4=1,Input!K31,0),'Differentierede effekter'!D31)</f>
        <v>0</v>
      </c>
      <c r="C31" s="3">
        <f ca="1">IF(C$2-$B$2&lt;Forudsætninger!$B$4,IF('Differentierede effekter'!H31="",IF(Forudsætninger!$B$4&gt;C$2-$B$2,Input!$G31,0)+IF(Forudsætninger!$B$4=C$2-$B$2+1,Input!$K31,0),'Differentierede effekter'!H31),0)</f>
        <v>0</v>
      </c>
      <c r="D31" s="3">
        <f ca="1">IF(D$2-$B$2&lt;Forudsætninger!$B$4,IF('Differentierede effekter'!L31="",IF(Forudsætninger!$B$4&gt;D$2-$B$2,Input!$G31,0)+IF(Forudsætninger!$B$4=D$2-$B$2+1,Input!$K31,0),'Differentierede effekter'!L31),0)</f>
        <v>0</v>
      </c>
      <c r="E31" s="3">
        <f ca="1">IF(E$2-$B$2&lt;Forudsætninger!$B$4,IF('Differentierede effekter'!P31="",IF(Forudsætninger!$B$4&gt;E$2-$B$2,Input!$G31,0)+IF(Forudsætninger!$B$4=E$2-$B$2+1,Input!$K31,0),'Differentierede effekter'!P31),0)</f>
        <v>0</v>
      </c>
      <c r="F31" s="3">
        <f ca="1">IF(F$2-$B$2&lt;Forudsætninger!$B$4,IF('Differentierede effekter'!T31="",IF(Forudsætninger!$B$4&gt;F$2-$B$2,Input!$G31,0)+IF(Forudsætninger!$B$4=F$2-$B$2+1,Input!$K31,0),'Differentierede effekter'!T31),0)</f>
        <v>0</v>
      </c>
      <c r="G31" s="3">
        <f ca="1">IF(G$2-$B$2&lt;Forudsætninger!$B$4,IF('Differentierede effekter'!X31="",IF(Forudsætninger!$B$4&gt;G$2-$B$2,Input!$G31,0)+IF(Forudsætninger!$B$4=G$2-$B$2+1,Input!$K31,0),'Differentierede effekter'!X31),0)</f>
        <v>0</v>
      </c>
      <c r="H31" s="3">
        <f ca="1">IF(H$2-$B$2&lt;Forudsætninger!$B$4,IF('Differentierede effekter'!AB31="",IF(Forudsætninger!$B$4&gt;H$2-$B$2,Input!$G31,0)+IF(Forudsætninger!$B$4=H$2-$B$2+1,Input!$K31,0),'Differentierede effekter'!AB31),0)</f>
        <v>0</v>
      </c>
      <c r="I31" s="3">
        <f ca="1">IF(I$2-$B$2&lt;Forudsætninger!$B$4,IF('Differentierede effekter'!AF31="",IF(Forudsætninger!$B$4&gt;I$2-$B$2,Input!$G31,0)+IF(Forudsætninger!$B$4=I$2-$B$2+1,Input!$K31,0),'Differentierede effekter'!AF31),0)</f>
        <v>0</v>
      </c>
      <c r="J31" s="3">
        <f ca="1">IF(J$2-$B$2&lt;Forudsætninger!$B$4,IF('Differentierede effekter'!AJ31="",IF(Forudsætninger!$B$4&gt;J$2-$B$2,Input!$G31,0)+IF(Forudsætninger!$B$4=J$2-$B$2+1,Input!$K31,0),'Differentierede effekter'!AJ31),0)</f>
        <v>0</v>
      </c>
      <c r="K31" s="3">
        <f ca="1">IF(K$2-$B$2&lt;Forudsætninger!$B$4,IF('Differentierede effekter'!AN31="",IF(Forudsætninger!$B$4&gt;K$2-$B$2,Input!$G31,0)+IF(Forudsætninger!$B$4=K$2-$B$2+1,Input!$K31,0),'Differentierede effekter'!AN31),0)</f>
        <v>0</v>
      </c>
      <c r="L31" s="3">
        <f ca="1">IF(L$2-$B$2&lt;Forudsætninger!$B$4,IF('Differentierede effekter'!AR31="",IF(Forudsætninger!$B$4&gt;L$2-$B$2,Input!$G31,0)+IF(Forudsætninger!$B$4=L$2-$B$2+1,Input!$K31,0),'Differentierede effekter'!AR31),0)</f>
        <v>0</v>
      </c>
      <c r="M31" s="3">
        <f ca="1">IF(M$2-$B$2&lt;Forudsætninger!$B$4,IF('Differentierede effekter'!AV31="",IF(Forudsætninger!$B$4&gt;M$2-$B$2,Input!$G31,0)+IF(Forudsætninger!$B$4=M$2-$B$2+1,Input!$K31,0),'Differentierede effekter'!AV31),0)</f>
        <v>0</v>
      </c>
      <c r="N31" s="3">
        <f ca="1">IF(N$2-$B$2&lt;Forudsætninger!$B$4,IF('Differentierede effekter'!AZ31="",IF(Forudsætninger!$B$4&gt;N$2-$B$2,Input!$G31,0)+IF(Forudsætninger!$B$4=N$2-$B$2+1,Input!$K31,0),'Differentierede effekter'!AZ31),0)</f>
        <v>0</v>
      </c>
      <c r="O31" s="3">
        <f ca="1">IF(O$2-$B$2&lt;Forudsætninger!$B$4,IF('Differentierede effekter'!BD31="",IF(Forudsætninger!$B$4&gt;O$2-$B$2,Input!$G31,0)+IF(Forudsætninger!$B$4=O$2-$B$2+1,Input!$K31,0),'Differentierede effekter'!BD31),0)</f>
        <v>0</v>
      </c>
      <c r="P31" s="3">
        <f ca="1">IF(P$2-$B$2&lt;Forudsætninger!$B$4,IF('Differentierede effekter'!BH31="",IF(Forudsætninger!$B$4&gt;P$2-$B$2,Input!$G31,0)+IF(Forudsætninger!$B$4=P$2-$B$2+1,Input!$K31,0),'Differentierede effekter'!BH31),0)</f>
        <v>0</v>
      </c>
      <c r="Q31" s="3">
        <f ca="1">IF(Q$2-$B$2&lt;Forudsætninger!$B$4,IF('Differentierede effekter'!BL31="",IF(Forudsætninger!$B$4&gt;Q$2-$B$2,Input!$G31,0)+IF(Forudsætninger!$B$4=Q$2-$B$2+1,Input!$K31,0),'Differentierede effekter'!BL31),0)</f>
        <v>0</v>
      </c>
      <c r="R31" s="3">
        <f ca="1">IF(R$2-$B$2&lt;Forudsætninger!$B$4,IF('Differentierede effekter'!BP31="",IF(Forudsætninger!$B$4&gt;R$2-$B$2,Input!$G31,0)+IF(Forudsætninger!$B$4=R$2-$B$2+1,Input!$K31,0),'Differentierede effekter'!BP31),0)</f>
        <v>0</v>
      </c>
      <c r="S31" s="3">
        <f ca="1">IF(S$2-$B$2&lt;Forudsætninger!$B$4,IF('Differentierede effekter'!BT31="",IF(Forudsætninger!$B$4&gt;S$2-$B$2,Input!$G31,0)+IF(Forudsætninger!$B$4=S$2-$B$2+1,Input!$K31,0),'Differentierede effekter'!BT31),0)</f>
        <v>0</v>
      </c>
      <c r="T31" s="3">
        <f ca="1">IF(T$2-$B$2&lt;Forudsætninger!$B$4,IF('Differentierede effekter'!BX31="",IF(Forudsætninger!$B$4&gt;T$2-$B$2,Input!$G31,0)+IF(Forudsætninger!$B$4=T$2-$B$2+1,Input!$K31,0),'Differentierede effekter'!BX31),0)</f>
        <v>0</v>
      </c>
      <c r="U31" s="3">
        <f ca="1">IF(U$2-$B$2&lt;Forudsætninger!$B$4,IF('Differentierede effekter'!CB31="",IF(Forudsætninger!$B$4&gt;U$2-$B$2,Input!$G31,0)+IF(Forudsætninger!$B$4=U$2-$B$2+1,Input!$K31,0),'Differentierede effekter'!CB31),0)</f>
        <v>0</v>
      </c>
      <c r="V31" s="3">
        <f ca="1">IF(V$2-$B$2&lt;Forudsætninger!$B$4,IF('Differentierede effekter'!CF31="",IF(Forudsætninger!$B$4&gt;V$2-$B$2,Input!$G31,0)+IF(Forudsætninger!$B$4=V$2-$B$2+1,Input!$K31,0),'Differentierede effekter'!CF31),0)</f>
        <v>0</v>
      </c>
      <c r="W31" s="3">
        <f ca="1">IF(W$2-$B$2&lt;Forudsætninger!$B$4,IF('Differentierede effekter'!CJ31="",IF(Forudsætninger!$B$4&gt;W$2-$B$2,Input!$G31,0)+IF(Forudsætninger!$B$4=W$2-$B$2+1,Input!$K31,0),'Differentierede effekter'!CJ31),0)</f>
        <v>0</v>
      </c>
      <c r="X31" s="3">
        <f ca="1">IF(X$2-$B$2&lt;Forudsætninger!$B$4,IF('Differentierede effekter'!CN31="",IF(Forudsætninger!$B$4&gt;X$2-$B$2,Input!$G31,0)+IF(Forudsætninger!$B$4=X$2-$B$2+1,Input!$K31,0),'Differentierede effekter'!CN31),0)</f>
        <v>0</v>
      </c>
      <c r="Y31" s="3">
        <f ca="1">IF(Y$2-$B$2&lt;Forudsætninger!$B$4,IF('Differentierede effekter'!CR31="",IF(Forudsætninger!$B$4&gt;Y$2-$B$2,Input!$G31,0)+IF(Forudsætninger!$B$4=Y$2-$B$2+1,Input!$K31,0),'Differentierede effekter'!CR31),0)</f>
        <v>0</v>
      </c>
      <c r="Z31" s="3">
        <f ca="1">IF(Z$2-$B$2&lt;Forudsætninger!$B$4,IF('Differentierede effekter'!CV31="",IF(Forudsætninger!$B$4&gt;Z$2-$B$2,Input!$G31,0)+IF(Forudsætninger!$B$4=Z$2-$B$2+1,Input!$K31,0),'Differentierede effekter'!CV31),0)</f>
        <v>0</v>
      </c>
      <c r="AA31" s="3">
        <f ca="1">IF(AA$2-$B$2&lt;Forudsætninger!$B$4,IF('Differentierede effekter'!CZ31="",IF(Forudsætninger!$B$4&gt;AA$2-$B$2,Input!$G31,0)+IF(Forudsætninger!$B$4=AA$2-$B$2+1,Input!$K31,0),'Differentierede effekter'!CZ31),0)</f>
        <v>0</v>
      </c>
      <c r="AB31" s="3">
        <f ca="1">IF(AB$2-$B$2&lt;Forudsætninger!$B$4,IF('Differentierede effekter'!DD31="",IF(Forudsætninger!$B$4&gt;AB$2-$B$2,Input!$G31,0)+IF(Forudsætninger!$B$4=AB$2-$B$2+1,Input!$K31,0),'Differentierede effekter'!DD31),0)</f>
        <v>0</v>
      </c>
      <c r="AC31" s="3">
        <f ca="1">IF(AC$2-$B$2&lt;Forudsætninger!$B$4,IF('Differentierede effekter'!DH31="",IF(Forudsætninger!$B$4&gt;AC$2-$B$2,Input!$G31,0)+IF(Forudsætninger!$B$4=AC$2-$B$2+1,Input!$K31,0),'Differentierede effekter'!DH31),0)</f>
        <v>0</v>
      </c>
      <c r="AD31" s="3">
        <f ca="1">IF(AD$2-$B$2&lt;Forudsætninger!$B$4,IF('Differentierede effekter'!DL31="",IF(Forudsætninger!$B$4&gt;AD$2-$B$2,Input!$G31,0)+IF(Forudsætninger!$B$4=AD$2-$B$2+1,Input!$K31,0),'Differentierede effekter'!DL31),0)</f>
        <v>0</v>
      </c>
      <c r="AE31" s="3">
        <f ca="1">IF(AE$2-$B$2&lt;Forudsætninger!$B$4,IF('Differentierede effekter'!DP31="",IF(Forudsætninger!$B$4&gt;AE$2-$B$2,Input!$G31,0)+IF(Forudsætninger!$B$4=AE$2-$B$2+1,Input!$K31,0),'Differentierede effekter'!DP31),0)</f>
        <v>0</v>
      </c>
      <c r="AF31" s="3">
        <f ca="1">IF(AF$2-$B$2&lt;Forudsætninger!$B$4,IF('Differentierede effekter'!DQ31="",IF(Forudsætninger!$B$4&gt;AF$2-$B$2,Input!$G31,0)+IF(Forudsætninger!$B$4=AF$2-$B$2+1,Input!$K31,0),'Differentierede effekter'!DQ31),0)</f>
        <v>0</v>
      </c>
      <c r="AG31" s="3">
        <f ca="1">IF(AG$2-$B$2&lt;Forudsætninger!$B$4,IF('Differentierede effekter'!DU31="",IF(Forudsætninger!$B$4&gt;AG$2-$B$2,Input!$G31,0)+IF(Forudsætninger!$B$4=AG$2-$B$2+1,Input!$K31,0),'Differentierede effekter'!DU31),0)</f>
        <v>0</v>
      </c>
      <c r="AH31" s="3">
        <f ca="1">IF(AH$2-$B$2&lt;Forudsætninger!$B$4,IF('Differentierede effekter'!DY31="",IF(Forudsætninger!$B$4&gt;AH$2-$B$2,Input!$G31,0)+IF(Forudsætninger!$B$4=AH$2-$B$2+1,Input!$K31,0),'Differentierede effekter'!DY31),0)</f>
        <v>0</v>
      </c>
      <c r="AI31" s="3">
        <f ca="1">IF(AI$2-$B$2&lt;Forudsætninger!$B$4,IF('Differentierede effekter'!EC31="",IF(Forudsætninger!$B$4&gt;AI$2-$B$2,Input!$G31,0)+IF(Forudsætninger!$B$4=AI$2-$B$2+1,Input!$K31,0),'Differentierede effekter'!EC31),0)</f>
        <v>0</v>
      </c>
      <c r="AJ31" s="3">
        <f ca="1">IF(AJ$2-$B$2&lt;Forudsætninger!$B$4,IF('Differentierede effekter'!EG31="",IF(Forudsætninger!$B$4&gt;AJ$2-$B$2,Input!$G31,0)+IF(Forudsætninger!$B$4=AJ$2-$B$2+1,Input!$K31,0),'Differentierede effekter'!EG31),0)</f>
        <v>0</v>
      </c>
      <c r="AK31" s="3">
        <f ca="1">IF(AK$2-$B$2&lt;Forudsætninger!$B$4,IF('Differentierede effekter'!EK31="",IF(Forudsætninger!$B$4&gt;AK$2-$B$2,Input!$G31,0)+IF(Forudsætninger!$B$4=AK$2-$B$2+1,Input!$K31,0),'Differentierede effekter'!EK31),0)</f>
        <v>0</v>
      </c>
      <c r="AL31" s="3">
        <f ca="1">IF(AL$2-$B$2&lt;Forudsætninger!$B$4,IF('Differentierede effekter'!EO31="",IF(Forudsætninger!$B$4&gt;AL$2-$B$2,Input!$G31,0)+IF(Forudsætninger!$B$4=AL$2-$B$2+1,Input!$K31,0),'Differentierede effekter'!EO31),0)</f>
        <v>0</v>
      </c>
      <c r="AM31" s="3">
        <f ca="1">IF(AM$2-$B$2&lt;Forudsætninger!$B$4,IF('Differentierede effekter'!EP31="",IF(Forudsætninger!$B$4&gt;AM$2-$B$2,Input!$G31,0)+IF(Forudsætninger!$B$4=AM$2-$B$2+1,Input!$K31,0),'Differentierede effekter'!EP31),0)</f>
        <v>0</v>
      </c>
      <c r="AN31" s="3">
        <f ca="1">IF(AN$2-$B$2&lt;Forudsætninger!$B$4,IF('Differentierede effekter'!ET31="",IF(Forudsætninger!$B$4&gt;AN$2-$B$2,Input!$G31,0)+IF(Forudsætninger!$B$4=AN$2-$B$2+1,Input!$K31,0),'Differentierede effekter'!ET31),0)</f>
        <v>0</v>
      </c>
      <c r="AO31" s="3">
        <f ca="1">IF(AO$2-$B$2&lt;Forudsætninger!$B$4,IF('Differentierede effekter'!EX31="",IF(Forudsætninger!$B$4&gt;AO$2-$B$2,Input!$G31,0)+IF(Forudsætninger!$B$4=AO$2-$B$2+1,Input!$K31,0),'Differentierede effekter'!EX31),0)</f>
        <v>0</v>
      </c>
      <c r="AP31" s="3">
        <f ca="1">IF(AP$2-$B$2&lt;Forudsætninger!$B$4,IF('Differentierede effekter'!FB31="",IF(Forudsætninger!$B$4&gt;AP$2-$B$2,Input!$G31,0)+IF(Forudsætninger!$B$4=AP$2-$B$2+1,Input!$K31,0),'Differentierede effekter'!FB31),0)</f>
        <v>0</v>
      </c>
      <c r="AQ31" s="3">
        <f ca="1">IF(AQ$2-$B$2&lt;Forudsætninger!$B$4,IF('Differentierede effekter'!FF31="",IF(Forudsætninger!$B$4&gt;AQ$2-$B$2,Input!$G31,0)+IF(Forudsætninger!$B$4=AQ$2-$B$2+1,Input!$K31,0),'Differentierede effekter'!FF31),0)</f>
        <v>0</v>
      </c>
      <c r="AR31" s="3">
        <f ca="1">IF(AR$2-$B$2&lt;Forudsætninger!$B$4,IF('Differentierede effekter'!FJ31="",IF(Forudsætninger!$B$4&gt;AR$2-$B$2,Input!$G31,0)+IF(Forudsætninger!$B$4=AR$2-$B$2+1,Input!$K31,0),'Differentierede effekter'!FJ31),0)</f>
        <v>0</v>
      </c>
      <c r="AS31" s="3">
        <f ca="1">IF(AS$2-$B$2&lt;Forudsætninger!$B$4,IF('Differentierede effekter'!FN31="",IF(Forudsætninger!$B$4&gt;AS$2-$B$2,Input!$G31,0)+IF(Forudsætninger!$B$4=AS$2-$B$2+1,Input!$K31,0),'Differentierede effekter'!FN31),0)</f>
        <v>0</v>
      </c>
      <c r="AT31" s="3">
        <f ca="1">IF(AT$2-$B$2&lt;Forudsætninger!$B$4,IF('Differentierede effekter'!FR31="",IF(Forudsætninger!$B$4&gt;AT$2-$B$2,Input!$G31,0)+IF(Forudsætninger!$B$4=AT$2-$B$2+1,Input!$K31,0),'Differentierede effekter'!FR31),0)</f>
        <v>0</v>
      </c>
      <c r="AU31" s="3">
        <f ca="1">IF(AU$2-$B$2&lt;Forudsætninger!$B$4,IF('Differentierede effekter'!FV31="",IF(Forudsætninger!$B$4&gt;AU$2-$B$2,Input!$G31,0)+IF(Forudsætninger!$B$4=AU$2-$B$2+1,Input!$K31,0),'Differentierede effekter'!FV31),0)</f>
        <v>0</v>
      </c>
      <c r="AV31" s="3">
        <f ca="1">IF(AV$2-$B$2&lt;Forudsætninger!$B$4,IF('Differentierede effekter'!FZ31="",IF(Forudsætninger!$B$4&gt;AV$2-$B$2,Input!$G31,0)+IF(Forudsætninger!$B$4=AV$2-$B$2+1,Input!$K31,0),'Differentierede effekter'!FZ31),0)</f>
        <v>0</v>
      </c>
      <c r="AW31" s="3">
        <f ca="1">IF(AW$2-$B$2&lt;Forudsætninger!$B$4,IF('Differentierede effekter'!GD31="",IF(Forudsætninger!$B$4&gt;AW$2-$B$2,Input!$G31,0)+IF(Forudsætninger!$B$4=AW$2-$B$2+1,Input!$K31,0),'Differentierede effekter'!GD31),0)</f>
        <v>0</v>
      </c>
      <c r="AX31" s="3">
        <f ca="1">IF(AX$2-$B$2&lt;Forudsætninger!$B$4,IF('Differentierede effekter'!GH31="",IF(Forudsætninger!$B$4&gt;AX$2-$B$2,Input!$G31,0)+IF(Forudsætninger!$B$4=AX$2-$B$2+1,Input!$K31,0),'Differentierede effekter'!GH31),0)</f>
        <v>0</v>
      </c>
      <c r="AY31" s="3">
        <f ca="1">IF(AY$2-$B$2&lt;Forudsætninger!$B$4,IF('Differentierede effekter'!GL31="",IF(Forudsætninger!$B$4&gt;AY$2-$B$2,Input!$G31,0)+IF(Forudsætninger!$B$4=AY$2-$B$2+1,Input!$K31,0),'Differentierede effekter'!GL31),0)</f>
        <v>0</v>
      </c>
      <c r="AZ31" s="4">
        <f ca="1">NPV(Forudsætninger!$B$2,BA31:CX31)*(1+Forudsætninger!$B$2)</f>
        <v>0</v>
      </c>
      <c r="BA31" s="3">
        <f ca="1">Forudsætninger!B111*B31</f>
        <v>0</v>
      </c>
      <c r="BB31" s="3">
        <f ca="1">Forudsætninger!C111*C31</f>
        <v>0</v>
      </c>
      <c r="BC31" s="3">
        <f ca="1">Forudsætninger!D111*D31</f>
        <v>0</v>
      </c>
      <c r="BD31" s="3">
        <f ca="1">Forudsætninger!E111*E31</f>
        <v>0</v>
      </c>
      <c r="BE31" s="3">
        <f ca="1">Forudsætninger!F111*F31</f>
        <v>0</v>
      </c>
      <c r="BF31" s="3">
        <f ca="1">Forudsætninger!G111*G31</f>
        <v>0</v>
      </c>
      <c r="BG31" s="3">
        <f ca="1">Forudsætninger!H111*H31</f>
        <v>0</v>
      </c>
      <c r="BH31" s="3">
        <f ca="1">Forudsætninger!I111*I31</f>
        <v>0</v>
      </c>
      <c r="BI31" s="3">
        <f ca="1">Forudsætninger!J111*J31</f>
        <v>0</v>
      </c>
      <c r="BJ31" s="3">
        <f ca="1">Forudsætninger!K111*K31</f>
        <v>0</v>
      </c>
      <c r="BK31" s="3">
        <f ca="1">Forudsætninger!L111*L31</f>
        <v>0</v>
      </c>
      <c r="BL31" s="3">
        <f ca="1">Forudsætninger!M111*M31</f>
        <v>0</v>
      </c>
      <c r="BM31" s="3">
        <f ca="1">Forudsætninger!N111*N31</f>
        <v>0</v>
      </c>
      <c r="BN31" s="3">
        <f ca="1">Forudsætninger!O111*O31</f>
        <v>0</v>
      </c>
      <c r="BO31" s="3">
        <f ca="1">Forudsætninger!P111*P31</f>
        <v>0</v>
      </c>
      <c r="BP31" s="3">
        <f ca="1">Forudsætninger!Q111*Q31</f>
        <v>0</v>
      </c>
      <c r="BQ31" s="3">
        <f ca="1">Forudsætninger!R111*R31</f>
        <v>0</v>
      </c>
      <c r="BR31" s="3">
        <f ca="1">Forudsætninger!S111*S31</f>
        <v>0</v>
      </c>
      <c r="BS31" s="3">
        <f ca="1">Forudsætninger!T111*T31</f>
        <v>0</v>
      </c>
      <c r="BT31" s="3">
        <f ca="1">Forudsætninger!U111*U31</f>
        <v>0</v>
      </c>
      <c r="BU31" s="3">
        <f ca="1">Forudsætninger!V111*V31</f>
        <v>0</v>
      </c>
      <c r="BV31" s="3">
        <f ca="1">Forudsætninger!W111*W31</f>
        <v>0</v>
      </c>
      <c r="BW31" s="3">
        <f ca="1">Forudsætninger!X111*X31</f>
        <v>0</v>
      </c>
      <c r="BX31" s="3">
        <f ca="1">Forudsætninger!Y111*Y31</f>
        <v>0</v>
      </c>
      <c r="BY31" s="3">
        <f ca="1">Forudsætninger!Z111*Z31</f>
        <v>0</v>
      </c>
      <c r="BZ31" s="3">
        <f ca="1">Forudsætninger!AA111*AA31</f>
        <v>0</v>
      </c>
      <c r="CA31" s="3">
        <f ca="1">Forudsætninger!AB111*AB31</f>
        <v>0</v>
      </c>
      <c r="CB31" s="3">
        <f ca="1">Forudsætninger!AC111*AC31</f>
        <v>0</v>
      </c>
      <c r="CC31" s="3">
        <f ca="1">Forudsætninger!AD111*AD31</f>
        <v>0</v>
      </c>
      <c r="CD31" s="3">
        <f ca="1">Forudsætninger!AE111*AE31</f>
        <v>0</v>
      </c>
      <c r="CE31" s="3">
        <f ca="1">Forudsætninger!AF111*AF31</f>
        <v>0</v>
      </c>
      <c r="CF31" s="3">
        <f ca="1">Forudsætninger!AG111*AG31</f>
        <v>0</v>
      </c>
      <c r="CG31" s="3">
        <f ca="1">Forudsætninger!AH111*AH31</f>
        <v>0</v>
      </c>
      <c r="CH31" s="3">
        <f ca="1">Forudsætninger!AI111*AI31</f>
        <v>0</v>
      </c>
      <c r="CI31" s="3">
        <f ca="1">Forudsætninger!AJ111*AJ31</f>
        <v>0</v>
      </c>
      <c r="CJ31" s="3">
        <f ca="1">Forudsætninger!AK111*AK31</f>
        <v>0</v>
      </c>
      <c r="CK31" s="3">
        <f ca="1">Forudsætninger!AL111*AL31</f>
        <v>0</v>
      </c>
      <c r="CL31" s="3">
        <f ca="1">Forudsætninger!AM111*AM31</f>
        <v>0</v>
      </c>
      <c r="CM31" s="3">
        <f ca="1">Forudsætninger!AN111*AN31</f>
        <v>0</v>
      </c>
      <c r="CN31" s="3">
        <f ca="1">Forudsætninger!AO111*AO31</f>
        <v>0</v>
      </c>
      <c r="CO31" s="3">
        <f ca="1">Forudsætninger!AP111*AP31</f>
        <v>0</v>
      </c>
      <c r="CP31" s="3">
        <f ca="1">Forudsætninger!AQ111*AQ31</f>
        <v>0</v>
      </c>
      <c r="CQ31" s="3">
        <f ca="1">Forudsætninger!AR111*AR31</f>
        <v>0</v>
      </c>
      <c r="CR31" s="3">
        <f ca="1">Forudsætninger!AS111*AS31</f>
        <v>0</v>
      </c>
      <c r="CS31" s="3">
        <f ca="1">Forudsætninger!AT111*AT31</f>
        <v>0</v>
      </c>
      <c r="CT31" s="3">
        <f ca="1">Forudsætninger!AU111*AU31</f>
        <v>0</v>
      </c>
      <c r="CU31" s="3">
        <f ca="1">Forudsætninger!AV111*AV31</f>
        <v>0</v>
      </c>
      <c r="CV31" s="3">
        <f ca="1">Forudsætninger!AW111*AW31</f>
        <v>0</v>
      </c>
      <c r="CW31" s="3">
        <f ca="1">Forudsætninger!AX111*AX31</f>
        <v>0</v>
      </c>
      <c r="CX31" s="3">
        <f ca="1">Forudsætninger!AY111*AY31</f>
        <v>0</v>
      </c>
      <c r="CY31" s="4">
        <f ca="1">NPV(Forudsætninger!$B$3,CZ31:EW31)*(1+Forudsætninger!$B$3)</f>
        <v>0</v>
      </c>
      <c r="CZ31" s="3">
        <f ca="1">Forudsætninger!E257*B31</f>
        <v>0</v>
      </c>
      <c r="DA31" s="3">
        <f ca="1">Forudsætninger!F257*C31</f>
        <v>0</v>
      </c>
      <c r="DB31" s="3">
        <f ca="1">Forudsætninger!G257*D31</f>
        <v>0</v>
      </c>
      <c r="DC31" s="3">
        <f ca="1">Forudsætninger!H257*E31</f>
        <v>0</v>
      </c>
      <c r="DD31" s="3">
        <f ca="1">Forudsætninger!I257*F31</f>
        <v>0</v>
      </c>
      <c r="DE31" s="3">
        <f ca="1">Forudsætninger!J257*G31</f>
        <v>0</v>
      </c>
      <c r="DF31" s="3">
        <f ca="1">Forudsætninger!K257*H31</f>
        <v>0</v>
      </c>
      <c r="DG31" s="3">
        <f ca="1">Forudsætninger!L257*I31</f>
        <v>0</v>
      </c>
      <c r="DH31" s="3">
        <f ca="1">Forudsætninger!M257*J31</f>
        <v>0</v>
      </c>
      <c r="DI31" s="3">
        <f ca="1">Forudsætninger!N257*K31</f>
        <v>0</v>
      </c>
      <c r="DJ31" s="3">
        <f ca="1">Forudsætninger!O257*L31</f>
        <v>0</v>
      </c>
      <c r="DK31" s="3">
        <f ca="1">Forudsætninger!P257*M31</f>
        <v>0</v>
      </c>
      <c r="DL31" s="3">
        <f ca="1">Forudsætninger!Q257*N31</f>
        <v>0</v>
      </c>
      <c r="DM31" s="3">
        <f ca="1">Forudsætninger!R257*O31</f>
        <v>0</v>
      </c>
      <c r="DN31" s="3">
        <f ca="1">Forudsætninger!S257*P31</f>
        <v>0</v>
      </c>
      <c r="DO31" s="3">
        <f ca="1">Forudsætninger!T257*Q31</f>
        <v>0</v>
      </c>
      <c r="DP31" s="3">
        <f ca="1">Forudsætninger!U257*R31</f>
        <v>0</v>
      </c>
      <c r="DQ31" s="3">
        <f ca="1">Forudsætninger!V257*S31</f>
        <v>0</v>
      </c>
      <c r="DR31" s="3">
        <f ca="1">Forudsætninger!W257*T31</f>
        <v>0</v>
      </c>
      <c r="DS31" s="3">
        <f ca="1">Forudsætninger!X257*U31</f>
        <v>0</v>
      </c>
      <c r="DT31" s="3">
        <f ca="1">Forudsætninger!Y257*V31</f>
        <v>0</v>
      </c>
      <c r="DU31" s="3">
        <f ca="1">Forudsætninger!Z257*W31</f>
        <v>0</v>
      </c>
      <c r="DV31" s="3">
        <f ca="1">Forudsætninger!AA257*X31</f>
        <v>0</v>
      </c>
      <c r="DW31" s="3">
        <f ca="1">Forudsætninger!AB257*Y31</f>
        <v>0</v>
      </c>
      <c r="DX31" s="3">
        <f ca="1">Forudsætninger!AC257*Z31</f>
        <v>0</v>
      </c>
      <c r="DY31" s="3">
        <f ca="1">Forudsætninger!AD257*AA31</f>
        <v>0</v>
      </c>
      <c r="DZ31" s="3">
        <f ca="1">Forudsætninger!AE257*AB31</f>
        <v>0</v>
      </c>
      <c r="EA31" s="3">
        <f ca="1">Forudsætninger!AF257*AC31</f>
        <v>0</v>
      </c>
      <c r="EB31" s="3">
        <f ca="1">Forudsætninger!AG257*AD31</f>
        <v>0</v>
      </c>
      <c r="EC31" s="3">
        <f ca="1">Forudsætninger!AH257*AE31</f>
        <v>0</v>
      </c>
      <c r="ED31" s="3">
        <f ca="1">Forudsætninger!AI257*AF31</f>
        <v>0</v>
      </c>
      <c r="EE31" s="3">
        <f ca="1">Forudsætninger!AJ257*AG31</f>
        <v>0</v>
      </c>
      <c r="EF31" s="3">
        <f ca="1">Forudsætninger!AK257*AH31</f>
        <v>0</v>
      </c>
      <c r="EG31" s="3">
        <f ca="1">Forudsætninger!AL257*AI31</f>
        <v>0</v>
      </c>
      <c r="EH31" s="3">
        <f ca="1">Forudsætninger!AM257*AJ31</f>
        <v>0</v>
      </c>
      <c r="EI31" s="3">
        <f ca="1">Forudsætninger!AN257*AK31</f>
        <v>0</v>
      </c>
      <c r="EJ31" s="3">
        <f ca="1">Forudsætninger!AO257*AL31</f>
        <v>0</v>
      </c>
      <c r="EK31" s="3">
        <f ca="1">Forudsætninger!AP257*AM31</f>
        <v>0</v>
      </c>
      <c r="EL31" s="3">
        <f ca="1">Forudsætninger!AQ257*AN31</f>
        <v>0</v>
      </c>
      <c r="EM31" s="3">
        <f ca="1">Forudsætninger!AR257*AO31</f>
        <v>0</v>
      </c>
      <c r="EN31" s="3">
        <f ca="1">Forudsætninger!AS257*AP31</f>
        <v>0</v>
      </c>
      <c r="EO31" s="3">
        <f ca="1">Forudsætninger!AT257*AQ31</f>
        <v>0</v>
      </c>
      <c r="EP31" s="3">
        <f ca="1">Forudsætninger!AU257*AR31</f>
        <v>0</v>
      </c>
      <c r="EQ31" s="3">
        <f ca="1">Forudsætninger!AV257*AS31</f>
        <v>0</v>
      </c>
      <c r="ER31" s="3">
        <f ca="1">Forudsætninger!AW257*AT31</f>
        <v>0</v>
      </c>
      <c r="ES31" s="3">
        <f ca="1">Forudsætninger!AX257*AU31</f>
        <v>0</v>
      </c>
      <c r="ET31" s="3">
        <f ca="1">Forudsætninger!AY257*AV31</f>
        <v>0</v>
      </c>
      <c r="EU31" s="3">
        <f ca="1">Forudsætninger!AZ257*AW31</f>
        <v>0</v>
      </c>
      <c r="EV31" s="3">
        <f ca="1">Forudsætninger!BA257*AX31</f>
        <v>0</v>
      </c>
      <c r="EW31" s="3">
        <f ca="1">Forudsætninger!BB257*AY31</f>
        <v>0</v>
      </c>
      <c r="EX31" s="3">
        <f ca="1">IF(Input!$B31="I",$AZ31,0)</f>
        <v>0</v>
      </c>
      <c r="EY31" s="3">
        <f ca="1">IF(Input!$B31="II",$AZ31,0)</f>
        <v>0</v>
      </c>
      <c r="EZ31" s="3">
        <f ca="1">IF(Input!$B31="III",$AZ31,0)</f>
        <v>0</v>
      </c>
      <c r="FA31" s="3">
        <f ca="1">IF(Input!$B31="IV",$AZ31,0)</f>
        <v>0</v>
      </c>
      <c r="FB31" s="3">
        <f ca="1">IF(Input!$B31="I",$CY31,0)</f>
        <v>0</v>
      </c>
      <c r="FC31" s="3">
        <f ca="1">IF(Input!$B31="II",$CY31,0)</f>
        <v>0</v>
      </c>
      <c r="FD31" s="3">
        <f ca="1">IF(Input!$B31="III",$CY31,0)</f>
        <v>0</v>
      </c>
      <c r="FE31" s="3">
        <f ca="1">IF(Input!$B31="IV",$CY31,0)</f>
        <v>0</v>
      </c>
      <c r="FF31" s="3">
        <f ca="1">IF(Input!$C31="Økonomisk",$AZ31,0)</f>
        <v>0</v>
      </c>
      <c r="FG31" s="3">
        <f ca="1">IF(Input!$C31="Miljø",$AZ31,0)</f>
        <v>0</v>
      </c>
    </row>
    <row r="32" spans="1:163">
      <c r="A32" s="2" t="str">
        <f ca="1">IF(Input!A32="","",Input!A32)</f>
        <v/>
      </c>
      <c r="B32" s="3">
        <f ca="1">IF('Differentierede effekter'!D32="",Input!J32+Input!G32+IF(Forudsætninger!$B$4=1,Input!K32,0),'Differentierede effekter'!D32)</f>
        <v>0</v>
      </c>
      <c r="C32" s="3">
        <f ca="1">IF(C$2-$B$2&lt;Forudsætninger!$B$4,IF('Differentierede effekter'!H32="",IF(Forudsætninger!$B$4&gt;C$2-$B$2,Input!$G32,0)+IF(Forudsætninger!$B$4=C$2-$B$2+1,Input!$K32,0),'Differentierede effekter'!H32),0)</f>
        <v>0</v>
      </c>
      <c r="D32" s="3">
        <f ca="1">IF(D$2-$B$2&lt;Forudsætninger!$B$4,IF('Differentierede effekter'!L32="",IF(Forudsætninger!$B$4&gt;D$2-$B$2,Input!$G32,0)+IF(Forudsætninger!$B$4=D$2-$B$2+1,Input!$K32,0),'Differentierede effekter'!L32),0)</f>
        <v>0</v>
      </c>
      <c r="E32" s="3">
        <f ca="1">IF(E$2-$B$2&lt;Forudsætninger!$B$4,IF('Differentierede effekter'!P32="",IF(Forudsætninger!$B$4&gt;E$2-$B$2,Input!$G32,0)+IF(Forudsætninger!$B$4=E$2-$B$2+1,Input!$K32,0),'Differentierede effekter'!P32),0)</f>
        <v>0</v>
      </c>
      <c r="F32" s="3">
        <f ca="1">IF(F$2-$B$2&lt;Forudsætninger!$B$4,IF('Differentierede effekter'!T32="",IF(Forudsætninger!$B$4&gt;F$2-$B$2,Input!$G32,0)+IF(Forudsætninger!$B$4=F$2-$B$2+1,Input!$K32,0),'Differentierede effekter'!T32),0)</f>
        <v>0</v>
      </c>
      <c r="G32" s="3">
        <f ca="1">IF(G$2-$B$2&lt;Forudsætninger!$B$4,IF('Differentierede effekter'!X32="",IF(Forudsætninger!$B$4&gt;G$2-$B$2,Input!$G32,0)+IF(Forudsætninger!$B$4=G$2-$B$2+1,Input!$K32,0),'Differentierede effekter'!X32),0)</f>
        <v>0</v>
      </c>
      <c r="H32" s="3">
        <f ca="1">IF(H$2-$B$2&lt;Forudsætninger!$B$4,IF('Differentierede effekter'!AB32="",IF(Forudsætninger!$B$4&gt;H$2-$B$2,Input!$G32,0)+IF(Forudsætninger!$B$4=H$2-$B$2+1,Input!$K32,0),'Differentierede effekter'!AB32),0)</f>
        <v>0</v>
      </c>
      <c r="I32" s="3">
        <f ca="1">IF(I$2-$B$2&lt;Forudsætninger!$B$4,IF('Differentierede effekter'!AF32="",IF(Forudsætninger!$B$4&gt;I$2-$B$2,Input!$G32,0)+IF(Forudsætninger!$B$4=I$2-$B$2+1,Input!$K32,0),'Differentierede effekter'!AF32),0)</f>
        <v>0</v>
      </c>
      <c r="J32" s="3">
        <f ca="1">IF(J$2-$B$2&lt;Forudsætninger!$B$4,IF('Differentierede effekter'!AJ32="",IF(Forudsætninger!$B$4&gt;J$2-$B$2,Input!$G32,0)+IF(Forudsætninger!$B$4=J$2-$B$2+1,Input!$K32,0),'Differentierede effekter'!AJ32),0)</f>
        <v>0</v>
      </c>
      <c r="K32" s="3">
        <f ca="1">IF(K$2-$B$2&lt;Forudsætninger!$B$4,IF('Differentierede effekter'!AN32="",IF(Forudsætninger!$B$4&gt;K$2-$B$2,Input!$G32,0)+IF(Forudsætninger!$B$4=K$2-$B$2+1,Input!$K32,0),'Differentierede effekter'!AN32),0)</f>
        <v>0</v>
      </c>
      <c r="L32" s="3">
        <f ca="1">IF(L$2-$B$2&lt;Forudsætninger!$B$4,IF('Differentierede effekter'!AR32="",IF(Forudsætninger!$B$4&gt;L$2-$B$2,Input!$G32,0)+IF(Forudsætninger!$B$4=L$2-$B$2+1,Input!$K32,0),'Differentierede effekter'!AR32),0)</f>
        <v>0</v>
      </c>
      <c r="M32" s="3">
        <f ca="1">IF(M$2-$B$2&lt;Forudsætninger!$B$4,IF('Differentierede effekter'!AV32="",IF(Forudsætninger!$B$4&gt;M$2-$B$2,Input!$G32,0)+IF(Forudsætninger!$B$4=M$2-$B$2+1,Input!$K32,0),'Differentierede effekter'!AV32),0)</f>
        <v>0</v>
      </c>
      <c r="N32" s="3">
        <f ca="1">IF(N$2-$B$2&lt;Forudsætninger!$B$4,IF('Differentierede effekter'!AZ32="",IF(Forudsætninger!$B$4&gt;N$2-$B$2,Input!$G32,0)+IF(Forudsætninger!$B$4=N$2-$B$2+1,Input!$K32,0),'Differentierede effekter'!AZ32),0)</f>
        <v>0</v>
      </c>
      <c r="O32" s="3">
        <f ca="1">IF(O$2-$B$2&lt;Forudsætninger!$B$4,IF('Differentierede effekter'!BD32="",IF(Forudsætninger!$B$4&gt;O$2-$B$2,Input!$G32,0)+IF(Forudsætninger!$B$4=O$2-$B$2+1,Input!$K32,0),'Differentierede effekter'!BD32),0)</f>
        <v>0</v>
      </c>
      <c r="P32" s="3">
        <f ca="1">IF(P$2-$B$2&lt;Forudsætninger!$B$4,IF('Differentierede effekter'!BH32="",IF(Forudsætninger!$B$4&gt;P$2-$B$2,Input!$G32,0)+IF(Forudsætninger!$B$4=P$2-$B$2+1,Input!$K32,0),'Differentierede effekter'!BH32),0)</f>
        <v>0</v>
      </c>
      <c r="Q32" s="3">
        <f ca="1">IF(Q$2-$B$2&lt;Forudsætninger!$B$4,IF('Differentierede effekter'!BL32="",IF(Forudsætninger!$B$4&gt;Q$2-$B$2,Input!$G32,0)+IF(Forudsætninger!$B$4=Q$2-$B$2+1,Input!$K32,0),'Differentierede effekter'!BL32),0)</f>
        <v>0</v>
      </c>
      <c r="R32" s="3">
        <f ca="1">IF(R$2-$B$2&lt;Forudsætninger!$B$4,IF('Differentierede effekter'!BP32="",IF(Forudsætninger!$B$4&gt;R$2-$B$2,Input!$G32,0)+IF(Forudsætninger!$B$4=R$2-$B$2+1,Input!$K32,0),'Differentierede effekter'!BP32),0)</f>
        <v>0</v>
      </c>
      <c r="S32" s="3">
        <f ca="1">IF(S$2-$B$2&lt;Forudsætninger!$B$4,IF('Differentierede effekter'!BT32="",IF(Forudsætninger!$B$4&gt;S$2-$B$2,Input!$G32,0)+IF(Forudsætninger!$B$4=S$2-$B$2+1,Input!$K32,0),'Differentierede effekter'!BT32),0)</f>
        <v>0</v>
      </c>
      <c r="T32" s="3">
        <f ca="1">IF(T$2-$B$2&lt;Forudsætninger!$B$4,IF('Differentierede effekter'!BX32="",IF(Forudsætninger!$B$4&gt;T$2-$B$2,Input!$G32,0)+IF(Forudsætninger!$B$4=T$2-$B$2+1,Input!$K32,0),'Differentierede effekter'!BX32),0)</f>
        <v>0</v>
      </c>
      <c r="U32" s="3">
        <f ca="1">IF(U$2-$B$2&lt;Forudsætninger!$B$4,IF('Differentierede effekter'!CB32="",IF(Forudsætninger!$B$4&gt;U$2-$B$2,Input!$G32,0)+IF(Forudsætninger!$B$4=U$2-$B$2+1,Input!$K32,0),'Differentierede effekter'!CB32),0)</f>
        <v>0</v>
      </c>
      <c r="V32" s="3">
        <f ca="1">IF(V$2-$B$2&lt;Forudsætninger!$B$4,IF('Differentierede effekter'!CF32="",IF(Forudsætninger!$B$4&gt;V$2-$B$2,Input!$G32,0)+IF(Forudsætninger!$B$4=V$2-$B$2+1,Input!$K32,0),'Differentierede effekter'!CF32),0)</f>
        <v>0</v>
      </c>
      <c r="W32" s="3">
        <f ca="1">IF(W$2-$B$2&lt;Forudsætninger!$B$4,IF('Differentierede effekter'!CJ32="",IF(Forudsætninger!$B$4&gt;W$2-$B$2,Input!$G32,0)+IF(Forudsætninger!$B$4=W$2-$B$2+1,Input!$K32,0),'Differentierede effekter'!CJ32),0)</f>
        <v>0</v>
      </c>
      <c r="X32" s="3">
        <f ca="1">IF(X$2-$B$2&lt;Forudsætninger!$B$4,IF('Differentierede effekter'!CN32="",IF(Forudsætninger!$B$4&gt;X$2-$B$2,Input!$G32,0)+IF(Forudsætninger!$B$4=X$2-$B$2+1,Input!$K32,0),'Differentierede effekter'!CN32),0)</f>
        <v>0</v>
      </c>
      <c r="Y32" s="3">
        <f ca="1">IF(Y$2-$B$2&lt;Forudsætninger!$B$4,IF('Differentierede effekter'!CR32="",IF(Forudsætninger!$B$4&gt;Y$2-$B$2,Input!$G32,0)+IF(Forudsætninger!$B$4=Y$2-$B$2+1,Input!$K32,0),'Differentierede effekter'!CR32),0)</f>
        <v>0</v>
      </c>
      <c r="Z32" s="3">
        <f ca="1">IF(Z$2-$B$2&lt;Forudsætninger!$B$4,IF('Differentierede effekter'!CV32="",IF(Forudsætninger!$B$4&gt;Z$2-$B$2,Input!$G32,0)+IF(Forudsætninger!$B$4=Z$2-$B$2+1,Input!$K32,0),'Differentierede effekter'!CV32),0)</f>
        <v>0</v>
      </c>
      <c r="AA32" s="3">
        <f ca="1">IF(AA$2-$B$2&lt;Forudsætninger!$B$4,IF('Differentierede effekter'!CZ32="",IF(Forudsætninger!$B$4&gt;AA$2-$B$2,Input!$G32,0)+IF(Forudsætninger!$B$4=AA$2-$B$2+1,Input!$K32,0),'Differentierede effekter'!CZ32),0)</f>
        <v>0</v>
      </c>
      <c r="AB32" s="3">
        <f ca="1">IF(AB$2-$B$2&lt;Forudsætninger!$B$4,IF('Differentierede effekter'!DD32="",IF(Forudsætninger!$B$4&gt;AB$2-$B$2,Input!$G32,0)+IF(Forudsætninger!$B$4=AB$2-$B$2+1,Input!$K32,0),'Differentierede effekter'!DD32),0)</f>
        <v>0</v>
      </c>
      <c r="AC32" s="3">
        <f ca="1">IF(AC$2-$B$2&lt;Forudsætninger!$B$4,IF('Differentierede effekter'!DH32="",IF(Forudsætninger!$B$4&gt;AC$2-$B$2,Input!$G32,0)+IF(Forudsætninger!$B$4=AC$2-$B$2+1,Input!$K32,0),'Differentierede effekter'!DH32),0)</f>
        <v>0</v>
      </c>
      <c r="AD32" s="3">
        <f ca="1">IF(AD$2-$B$2&lt;Forudsætninger!$B$4,IF('Differentierede effekter'!DL32="",IF(Forudsætninger!$B$4&gt;AD$2-$B$2,Input!$G32,0)+IF(Forudsætninger!$B$4=AD$2-$B$2+1,Input!$K32,0),'Differentierede effekter'!DL32),0)</f>
        <v>0</v>
      </c>
      <c r="AE32" s="3">
        <f ca="1">IF(AE$2-$B$2&lt;Forudsætninger!$B$4,IF('Differentierede effekter'!DP32="",IF(Forudsætninger!$B$4&gt;AE$2-$B$2,Input!$G32,0)+IF(Forudsætninger!$B$4=AE$2-$B$2+1,Input!$K32,0),'Differentierede effekter'!DP32),0)</f>
        <v>0</v>
      </c>
      <c r="AF32" s="3">
        <f ca="1">IF(AF$2-$B$2&lt;Forudsætninger!$B$4,IF('Differentierede effekter'!DQ32="",IF(Forudsætninger!$B$4&gt;AF$2-$B$2,Input!$G32,0)+IF(Forudsætninger!$B$4=AF$2-$B$2+1,Input!$K32,0),'Differentierede effekter'!DQ32),0)</f>
        <v>0</v>
      </c>
      <c r="AG32" s="3">
        <f ca="1">IF(AG$2-$B$2&lt;Forudsætninger!$B$4,IF('Differentierede effekter'!DU32="",IF(Forudsætninger!$B$4&gt;AG$2-$B$2,Input!$G32,0)+IF(Forudsætninger!$B$4=AG$2-$B$2+1,Input!$K32,0),'Differentierede effekter'!DU32),0)</f>
        <v>0</v>
      </c>
      <c r="AH32" s="3">
        <f ca="1">IF(AH$2-$B$2&lt;Forudsætninger!$B$4,IF('Differentierede effekter'!DY32="",IF(Forudsætninger!$B$4&gt;AH$2-$B$2,Input!$G32,0)+IF(Forudsætninger!$B$4=AH$2-$B$2+1,Input!$K32,0),'Differentierede effekter'!DY32),0)</f>
        <v>0</v>
      </c>
      <c r="AI32" s="3">
        <f ca="1">IF(AI$2-$B$2&lt;Forudsætninger!$B$4,IF('Differentierede effekter'!EC32="",IF(Forudsætninger!$B$4&gt;AI$2-$B$2,Input!$G32,0)+IF(Forudsætninger!$B$4=AI$2-$B$2+1,Input!$K32,0),'Differentierede effekter'!EC32),0)</f>
        <v>0</v>
      </c>
      <c r="AJ32" s="3">
        <f ca="1">IF(AJ$2-$B$2&lt;Forudsætninger!$B$4,IF('Differentierede effekter'!EG32="",IF(Forudsætninger!$B$4&gt;AJ$2-$B$2,Input!$G32,0)+IF(Forudsætninger!$B$4=AJ$2-$B$2+1,Input!$K32,0),'Differentierede effekter'!EG32),0)</f>
        <v>0</v>
      </c>
      <c r="AK32" s="3">
        <f ca="1">IF(AK$2-$B$2&lt;Forudsætninger!$B$4,IF('Differentierede effekter'!EK32="",IF(Forudsætninger!$B$4&gt;AK$2-$B$2,Input!$G32,0)+IF(Forudsætninger!$B$4=AK$2-$B$2+1,Input!$K32,0),'Differentierede effekter'!EK32),0)</f>
        <v>0</v>
      </c>
      <c r="AL32" s="3">
        <f ca="1">IF(AL$2-$B$2&lt;Forudsætninger!$B$4,IF('Differentierede effekter'!EO32="",IF(Forudsætninger!$B$4&gt;AL$2-$B$2,Input!$G32,0)+IF(Forudsætninger!$B$4=AL$2-$B$2+1,Input!$K32,0),'Differentierede effekter'!EO32),0)</f>
        <v>0</v>
      </c>
      <c r="AM32" s="3">
        <f ca="1">IF(AM$2-$B$2&lt;Forudsætninger!$B$4,IF('Differentierede effekter'!EP32="",IF(Forudsætninger!$B$4&gt;AM$2-$B$2,Input!$G32,0)+IF(Forudsætninger!$B$4=AM$2-$B$2+1,Input!$K32,0),'Differentierede effekter'!EP32),0)</f>
        <v>0</v>
      </c>
      <c r="AN32" s="3">
        <f ca="1">IF(AN$2-$B$2&lt;Forudsætninger!$B$4,IF('Differentierede effekter'!ET32="",IF(Forudsætninger!$B$4&gt;AN$2-$B$2,Input!$G32,0)+IF(Forudsætninger!$B$4=AN$2-$B$2+1,Input!$K32,0),'Differentierede effekter'!ET32),0)</f>
        <v>0</v>
      </c>
      <c r="AO32" s="3">
        <f ca="1">IF(AO$2-$B$2&lt;Forudsætninger!$B$4,IF('Differentierede effekter'!EX32="",IF(Forudsætninger!$B$4&gt;AO$2-$B$2,Input!$G32,0)+IF(Forudsætninger!$B$4=AO$2-$B$2+1,Input!$K32,0),'Differentierede effekter'!EX32),0)</f>
        <v>0</v>
      </c>
      <c r="AP32" s="3">
        <f ca="1">IF(AP$2-$B$2&lt;Forudsætninger!$B$4,IF('Differentierede effekter'!FB32="",IF(Forudsætninger!$B$4&gt;AP$2-$B$2,Input!$G32,0)+IF(Forudsætninger!$B$4=AP$2-$B$2+1,Input!$K32,0),'Differentierede effekter'!FB32),0)</f>
        <v>0</v>
      </c>
      <c r="AQ32" s="3">
        <f ca="1">IF(AQ$2-$B$2&lt;Forudsætninger!$B$4,IF('Differentierede effekter'!FF32="",IF(Forudsætninger!$B$4&gt;AQ$2-$B$2,Input!$G32,0)+IF(Forudsætninger!$B$4=AQ$2-$B$2+1,Input!$K32,0),'Differentierede effekter'!FF32),0)</f>
        <v>0</v>
      </c>
      <c r="AR32" s="3">
        <f ca="1">IF(AR$2-$B$2&lt;Forudsætninger!$B$4,IF('Differentierede effekter'!FJ32="",IF(Forudsætninger!$B$4&gt;AR$2-$B$2,Input!$G32,0)+IF(Forudsætninger!$B$4=AR$2-$B$2+1,Input!$K32,0),'Differentierede effekter'!FJ32),0)</f>
        <v>0</v>
      </c>
      <c r="AS32" s="3">
        <f ca="1">IF(AS$2-$B$2&lt;Forudsætninger!$B$4,IF('Differentierede effekter'!FN32="",IF(Forudsætninger!$B$4&gt;AS$2-$B$2,Input!$G32,0)+IF(Forudsætninger!$B$4=AS$2-$B$2+1,Input!$K32,0),'Differentierede effekter'!FN32),0)</f>
        <v>0</v>
      </c>
      <c r="AT32" s="3">
        <f ca="1">IF(AT$2-$B$2&lt;Forudsætninger!$B$4,IF('Differentierede effekter'!FR32="",IF(Forudsætninger!$B$4&gt;AT$2-$B$2,Input!$G32,0)+IF(Forudsætninger!$B$4=AT$2-$B$2+1,Input!$K32,0),'Differentierede effekter'!FR32),0)</f>
        <v>0</v>
      </c>
      <c r="AU32" s="3">
        <f ca="1">IF(AU$2-$B$2&lt;Forudsætninger!$B$4,IF('Differentierede effekter'!FV32="",IF(Forudsætninger!$B$4&gt;AU$2-$B$2,Input!$G32,0)+IF(Forudsætninger!$B$4=AU$2-$B$2+1,Input!$K32,0),'Differentierede effekter'!FV32),0)</f>
        <v>0</v>
      </c>
      <c r="AV32" s="3">
        <f ca="1">IF(AV$2-$B$2&lt;Forudsætninger!$B$4,IF('Differentierede effekter'!FZ32="",IF(Forudsætninger!$B$4&gt;AV$2-$B$2,Input!$G32,0)+IF(Forudsætninger!$B$4=AV$2-$B$2+1,Input!$K32,0),'Differentierede effekter'!FZ32),0)</f>
        <v>0</v>
      </c>
      <c r="AW32" s="3">
        <f ca="1">IF(AW$2-$B$2&lt;Forudsætninger!$B$4,IF('Differentierede effekter'!GD32="",IF(Forudsætninger!$B$4&gt;AW$2-$B$2,Input!$G32,0)+IF(Forudsætninger!$B$4=AW$2-$B$2+1,Input!$K32,0),'Differentierede effekter'!GD32),0)</f>
        <v>0</v>
      </c>
      <c r="AX32" s="3">
        <f ca="1">IF(AX$2-$B$2&lt;Forudsætninger!$B$4,IF('Differentierede effekter'!GH32="",IF(Forudsætninger!$B$4&gt;AX$2-$B$2,Input!$G32,0)+IF(Forudsætninger!$B$4=AX$2-$B$2+1,Input!$K32,0),'Differentierede effekter'!GH32),0)</f>
        <v>0</v>
      </c>
      <c r="AY32" s="3">
        <f ca="1">IF(AY$2-$B$2&lt;Forudsætninger!$B$4,IF('Differentierede effekter'!GL32="",IF(Forudsætninger!$B$4&gt;AY$2-$B$2,Input!$G32,0)+IF(Forudsætninger!$B$4=AY$2-$B$2+1,Input!$K32,0),'Differentierede effekter'!GL32),0)</f>
        <v>0</v>
      </c>
      <c r="AZ32" s="4">
        <f ca="1">NPV(Forudsætninger!$B$2,BA32:CX32)*(1+Forudsætninger!$B$2)</f>
        <v>0</v>
      </c>
      <c r="BA32" s="3">
        <f ca="1">Forudsætninger!B112*B32</f>
        <v>0</v>
      </c>
      <c r="BB32" s="3">
        <f ca="1">Forudsætninger!C112*C32</f>
        <v>0</v>
      </c>
      <c r="BC32" s="3">
        <f ca="1">Forudsætninger!D112*D32</f>
        <v>0</v>
      </c>
      <c r="BD32" s="3">
        <f ca="1">Forudsætninger!E112*E32</f>
        <v>0</v>
      </c>
      <c r="BE32" s="3">
        <f ca="1">Forudsætninger!F112*F32</f>
        <v>0</v>
      </c>
      <c r="BF32" s="3">
        <f ca="1">Forudsætninger!G112*G32</f>
        <v>0</v>
      </c>
      <c r="BG32" s="3">
        <f ca="1">Forudsætninger!H112*H32</f>
        <v>0</v>
      </c>
      <c r="BH32" s="3">
        <f ca="1">Forudsætninger!I112*I32</f>
        <v>0</v>
      </c>
      <c r="BI32" s="3">
        <f ca="1">Forudsætninger!J112*J32</f>
        <v>0</v>
      </c>
      <c r="BJ32" s="3">
        <f ca="1">Forudsætninger!K112*K32</f>
        <v>0</v>
      </c>
      <c r="BK32" s="3">
        <f ca="1">Forudsætninger!L112*L32</f>
        <v>0</v>
      </c>
      <c r="BL32" s="3">
        <f ca="1">Forudsætninger!M112*M32</f>
        <v>0</v>
      </c>
      <c r="BM32" s="3">
        <f ca="1">Forudsætninger!N112*N32</f>
        <v>0</v>
      </c>
      <c r="BN32" s="3">
        <f ca="1">Forudsætninger!O112*O32</f>
        <v>0</v>
      </c>
      <c r="BO32" s="3">
        <f ca="1">Forudsætninger!P112*P32</f>
        <v>0</v>
      </c>
      <c r="BP32" s="3">
        <f ca="1">Forudsætninger!Q112*Q32</f>
        <v>0</v>
      </c>
      <c r="BQ32" s="3">
        <f ca="1">Forudsætninger!R112*R32</f>
        <v>0</v>
      </c>
      <c r="BR32" s="3">
        <f ca="1">Forudsætninger!S112*S32</f>
        <v>0</v>
      </c>
      <c r="BS32" s="3">
        <f ca="1">Forudsætninger!T112*T32</f>
        <v>0</v>
      </c>
      <c r="BT32" s="3">
        <f ca="1">Forudsætninger!U112*U32</f>
        <v>0</v>
      </c>
      <c r="BU32" s="3">
        <f ca="1">Forudsætninger!V112*V32</f>
        <v>0</v>
      </c>
      <c r="BV32" s="3">
        <f ca="1">Forudsætninger!W112*W32</f>
        <v>0</v>
      </c>
      <c r="BW32" s="3">
        <f ca="1">Forudsætninger!X112*X32</f>
        <v>0</v>
      </c>
      <c r="BX32" s="3">
        <f ca="1">Forudsætninger!Y112*Y32</f>
        <v>0</v>
      </c>
      <c r="BY32" s="3">
        <f ca="1">Forudsætninger!Z112*Z32</f>
        <v>0</v>
      </c>
      <c r="BZ32" s="3">
        <f ca="1">Forudsætninger!AA112*AA32</f>
        <v>0</v>
      </c>
      <c r="CA32" s="3">
        <f ca="1">Forudsætninger!AB112*AB32</f>
        <v>0</v>
      </c>
      <c r="CB32" s="3">
        <f ca="1">Forudsætninger!AC112*AC32</f>
        <v>0</v>
      </c>
      <c r="CC32" s="3">
        <f ca="1">Forudsætninger!AD112*AD32</f>
        <v>0</v>
      </c>
      <c r="CD32" s="3">
        <f ca="1">Forudsætninger!AE112*AE32</f>
        <v>0</v>
      </c>
      <c r="CE32" s="3">
        <f ca="1">Forudsætninger!AF112*AF32</f>
        <v>0</v>
      </c>
      <c r="CF32" s="3">
        <f ca="1">Forudsætninger!AG112*AG32</f>
        <v>0</v>
      </c>
      <c r="CG32" s="3">
        <f ca="1">Forudsætninger!AH112*AH32</f>
        <v>0</v>
      </c>
      <c r="CH32" s="3">
        <f ca="1">Forudsætninger!AI112*AI32</f>
        <v>0</v>
      </c>
      <c r="CI32" s="3">
        <f ca="1">Forudsætninger!AJ112*AJ32</f>
        <v>0</v>
      </c>
      <c r="CJ32" s="3">
        <f ca="1">Forudsætninger!AK112*AK32</f>
        <v>0</v>
      </c>
      <c r="CK32" s="3">
        <f ca="1">Forudsætninger!AL112*AL32</f>
        <v>0</v>
      </c>
      <c r="CL32" s="3">
        <f ca="1">Forudsætninger!AM112*AM32</f>
        <v>0</v>
      </c>
      <c r="CM32" s="3">
        <f ca="1">Forudsætninger!AN112*AN32</f>
        <v>0</v>
      </c>
      <c r="CN32" s="3">
        <f ca="1">Forudsætninger!AO112*AO32</f>
        <v>0</v>
      </c>
      <c r="CO32" s="3">
        <f ca="1">Forudsætninger!AP112*AP32</f>
        <v>0</v>
      </c>
      <c r="CP32" s="3">
        <f ca="1">Forudsætninger!AQ112*AQ32</f>
        <v>0</v>
      </c>
      <c r="CQ32" s="3">
        <f ca="1">Forudsætninger!AR112*AR32</f>
        <v>0</v>
      </c>
      <c r="CR32" s="3">
        <f ca="1">Forudsætninger!AS112*AS32</f>
        <v>0</v>
      </c>
      <c r="CS32" s="3">
        <f ca="1">Forudsætninger!AT112*AT32</f>
        <v>0</v>
      </c>
      <c r="CT32" s="3">
        <f ca="1">Forudsætninger!AU112*AU32</f>
        <v>0</v>
      </c>
      <c r="CU32" s="3">
        <f ca="1">Forudsætninger!AV112*AV32</f>
        <v>0</v>
      </c>
      <c r="CV32" s="3">
        <f ca="1">Forudsætninger!AW112*AW32</f>
        <v>0</v>
      </c>
      <c r="CW32" s="3">
        <f ca="1">Forudsætninger!AX112*AX32</f>
        <v>0</v>
      </c>
      <c r="CX32" s="3">
        <f ca="1">Forudsætninger!AY112*AY32</f>
        <v>0</v>
      </c>
      <c r="CY32" s="4">
        <f ca="1">NPV(Forudsætninger!$B$3,CZ32:EW32)*(1+Forudsætninger!$B$3)</f>
        <v>0</v>
      </c>
      <c r="CZ32" s="3">
        <f ca="1">Forudsætninger!E258*B32</f>
        <v>0</v>
      </c>
      <c r="DA32" s="3">
        <f ca="1">Forudsætninger!F258*C32</f>
        <v>0</v>
      </c>
      <c r="DB32" s="3">
        <f ca="1">Forudsætninger!G258*D32</f>
        <v>0</v>
      </c>
      <c r="DC32" s="3">
        <f ca="1">Forudsætninger!H258*E32</f>
        <v>0</v>
      </c>
      <c r="DD32" s="3">
        <f ca="1">Forudsætninger!I258*F32</f>
        <v>0</v>
      </c>
      <c r="DE32" s="3">
        <f ca="1">Forudsætninger!J258*G32</f>
        <v>0</v>
      </c>
      <c r="DF32" s="3">
        <f ca="1">Forudsætninger!K258*H32</f>
        <v>0</v>
      </c>
      <c r="DG32" s="3">
        <f ca="1">Forudsætninger!L258*I32</f>
        <v>0</v>
      </c>
      <c r="DH32" s="3">
        <f ca="1">Forudsætninger!M258*J32</f>
        <v>0</v>
      </c>
      <c r="DI32" s="3">
        <f ca="1">Forudsætninger!N258*K32</f>
        <v>0</v>
      </c>
      <c r="DJ32" s="3">
        <f ca="1">Forudsætninger!O258*L32</f>
        <v>0</v>
      </c>
      <c r="DK32" s="3">
        <f ca="1">Forudsætninger!P258*M32</f>
        <v>0</v>
      </c>
      <c r="DL32" s="3">
        <f ca="1">Forudsætninger!Q258*N32</f>
        <v>0</v>
      </c>
      <c r="DM32" s="3">
        <f ca="1">Forudsætninger!R258*O32</f>
        <v>0</v>
      </c>
      <c r="DN32" s="3">
        <f ca="1">Forudsætninger!S258*P32</f>
        <v>0</v>
      </c>
      <c r="DO32" s="3">
        <f ca="1">Forudsætninger!T258*Q32</f>
        <v>0</v>
      </c>
      <c r="DP32" s="3">
        <f ca="1">Forudsætninger!U258*R32</f>
        <v>0</v>
      </c>
      <c r="DQ32" s="3">
        <f ca="1">Forudsætninger!V258*S32</f>
        <v>0</v>
      </c>
      <c r="DR32" s="3">
        <f ca="1">Forudsætninger!W258*T32</f>
        <v>0</v>
      </c>
      <c r="DS32" s="3">
        <f ca="1">Forudsætninger!X258*U32</f>
        <v>0</v>
      </c>
      <c r="DT32" s="3">
        <f ca="1">Forudsætninger!Y258*V32</f>
        <v>0</v>
      </c>
      <c r="DU32" s="3">
        <f ca="1">Forudsætninger!Z258*W32</f>
        <v>0</v>
      </c>
      <c r="DV32" s="3">
        <f ca="1">Forudsætninger!AA258*X32</f>
        <v>0</v>
      </c>
      <c r="DW32" s="3">
        <f ca="1">Forudsætninger!AB258*Y32</f>
        <v>0</v>
      </c>
      <c r="DX32" s="3">
        <f ca="1">Forudsætninger!AC258*Z32</f>
        <v>0</v>
      </c>
      <c r="DY32" s="3">
        <f ca="1">Forudsætninger!AD258*AA32</f>
        <v>0</v>
      </c>
      <c r="DZ32" s="3">
        <f ca="1">Forudsætninger!AE258*AB32</f>
        <v>0</v>
      </c>
      <c r="EA32" s="3">
        <f ca="1">Forudsætninger!AF258*AC32</f>
        <v>0</v>
      </c>
      <c r="EB32" s="3">
        <f ca="1">Forudsætninger!AG258*AD32</f>
        <v>0</v>
      </c>
      <c r="EC32" s="3">
        <f ca="1">Forudsætninger!AH258*AE32</f>
        <v>0</v>
      </c>
      <c r="ED32" s="3">
        <f ca="1">Forudsætninger!AI258*AF32</f>
        <v>0</v>
      </c>
      <c r="EE32" s="3">
        <f ca="1">Forudsætninger!AJ258*AG32</f>
        <v>0</v>
      </c>
      <c r="EF32" s="3">
        <f ca="1">Forudsætninger!AK258*AH32</f>
        <v>0</v>
      </c>
      <c r="EG32" s="3">
        <f ca="1">Forudsætninger!AL258*AI32</f>
        <v>0</v>
      </c>
      <c r="EH32" s="3">
        <f ca="1">Forudsætninger!AM258*AJ32</f>
        <v>0</v>
      </c>
      <c r="EI32" s="3">
        <f ca="1">Forudsætninger!AN258*AK32</f>
        <v>0</v>
      </c>
      <c r="EJ32" s="3">
        <f ca="1">Forudsætninger!AO258*AL32</f>
        <v>0</v>
      </c>
      <c r="EK32" s="3">
        <f ca="1">Forudsætninger!AP258*AM32</f>
        <v>0</v>
      </c>
      <c r="EL32" s="3">
        <f ca="1">Forudsætninger!AQ258*AN32</f>
        <v>0</v>
      </c>
      <c r="EM32" s="3">
        <f ca="1">Forudsætninger!AR258*AO32</f>
        <v>0</v>
      </c>
      <c r="EN32" s="3">
        <f ca="1">Forudsætninger!AS258*AP32</f>
        <v>0</v>
      </c>
      <c r="EO32" s="3">
        <f ca="1">Forudsætninger!AT258*AQ32</f>
        <v>0</v>
      </c>
      <c r="EP32" s="3">
        <f ca="1">Forudsætninger!AU258*AR32</f>
        <v>0</v>
      </c>
      <c r="EQ32" s="3">
        <f ca="1">Forudsætninger!AV258*AS32</f>
        <v>0</v>
      </c>
      <c r="ER32" s="3">
        <f ca="1">Forudsætninger!AW258*AT32</f>
        <v>0</v>
      </c>
      <c r="ES32" s="3">
        <f ca="1">Forudsætninger!AX258*AU32</f>
        <v>0</v>
      </c>
      <c r="ET32" s="3">
        <f ca="1">Forudsætninger!AY258*AV32</f>
        <v>0</v>
      </c>
      <c r="EU32" s="3">
        <f ca="1">Forudsætninger!AZ258*AW32</f>
        <v>0</v>
      </c>
      <c r="EV32" s="3">
        <f ca="1">Forudsætninger!BA258*AX32</f>
        <v>0</v>
      </c>
      <c r="EW32" s="3">
        <f ca="1">Forudsætninger!BB258*AY32</f>
        <v>0</v>
      </c>
      <c r="EX32" s="3">
        <f ca="1">IF(Input!$B32="I",$AZ32,0)</f>
        <v>0</v>
      </c>
      <c r="EY32" s="3">
        <f ca="1">IF(Input!$B32="II",$AZ32,0)</f>
        <v>0</v>
      </c>
      <c r="EZ32" s="3">
        <f ca="1">IF(Input!$B32="III",$AZ32,0)</f>
        <v>0</v>
      </c>
      <c r="FA32" s="3">
        <f ca="1">IF(Input!$B32="IV",$AZ32,0)</f>
        <v>0</v>
      </c>
      <c r="FB32" s="3">
        <f ca="1">IF(Input!$B32="I",$CY32,0)</f>
        <v>0</v>
      </c>
      <c r="FC32" s="3">
        <f ca="1">IF(Input!$B32="II",$CY32,0)</f>
        <v>0</v>
      </c>
      <c r="FD32" s="3">
        <f ca="1">IF(Input!$B32="III",$CY32,0)</f>
        <v>0</v>
      </c>
      <c r="FE32" s="3">
        <f ca="1">IF(Input!$B32="IV",$CY32,0)</f>
        <v>0</v>
      </c>
      <c r="FF32" s="3">
        <f ca="1">IF(Input!$C32="Økonomisk",$AZ32,0)</f>
        <v>0</v>
      </c>
      <c r="FG32" s="3">
        <f ca="1">IF(Input!$C32="Miljø",$AZ32,0)</f>
        <v>0</v>
      </c>
    </row>
    <row r="33" spans="1:163">
      <c r="A33" s="2" t="str">
        <f ca="1">IF(Input!A33="","",Input!A33)</f>
        <v/>
      </c>
      <c r="B33" s="3">
        <f ca="1">IF('Differentierede effekter'!D33="",Input!J33+Input!G33+IF(Forudsætninger!$B$4=1,Input!K33,0),'Differentierede effekter'!D33)</f>
        <v>0</v>
      </c>
      <c r="C33" s="3">
        <f ca="1">IF(C$2-$B$2&lt;Forudsætninger!$B$4,IF('Differentierede effekter'!H33="",IF(Forudsætninger!$B$4&gt;C$2-$B$2,Input!$G33,0)+IF(Forudsætninger!$B$4=C$2-$B$2+1,Input!$K33,0),'Differentierede effekter'!H33),0)</f>
        <v>0</v>
      </c>
      <c r="D33" s="3">
        <f ca="1">IF(D$2-$B$2&lt;Forudsætninger!$B$4,IF('Differentierede effekter'!L33="",IF(Forudsætninger!$B$4&gt;D$2-$B$2,Input!$G33,0)+IF(Forudsætninger!$B$4=D$2-$B$2+1,Input!$K33,0),'Differentierede effekter'!L33),0)</f>
        <v>0</v>
      </c>
      <c r="E33" s="3">
        <f ca="1">IF(E$2-$B$2&lt;Forudsætninger!$B$4,IF('Differentierede effekter'!P33="",IF(Forudsætninger!$B$4&gt;E$2-$B$2,Input!$G33,0)+IF(Forudsætninger!$B$4=E$2-$B$2+1,Input!$K33,0),'Differentierede effekter'!P33),0)</f>
        <v>0</v>
      </c>
      <c r="F33" s="3">
        <f ca="1">IF(F$2-$B$2&lt;Forudsætninger!$B$4,IF('Differentierede effekter'!T33="",IF(Forudsætninger!$B$4&gt;F$2-$B$2,Input!$G33,0)+IF(Forudsætninger!$B$4=F$2-$B$2+1,Input!$K33,0),'Differentierede effekter'!T33),0)</f>
        <v>0</v>
      </c>
      <c r="G33" s="3">
        <f ca="1">IF(G$2-$B$2&lt;Forudsætninger!$B$4,IF('Differentierede effekter'!X33="",IF(Forudsætninger!$B$4&gt;G$2-$B$2,Input!$G33,0)+IF(Forudsætninger!$B$4=G$2-$B$2+1,Input!$K33,0),'Differentierede effekter'!X33),0)</f>
        <v>0</v>
      </c>
      <c r="H33" s="3">
        <f ca="1">IF(H$2-$B$2&lt;Forudsætninger!$B$4,IF('Differentierede effekter'!AB33="",IF(Forudsætninger!$B$4&gt;H$2-$B$2,Input!$G33,0)+IF(Forudsætninger!$B$4=H$2-$B$2+1,Input!$K33,0),'Differentierede effekter'!AB33),0)</f>
        <v>0</v>
      </c>
      <c r="I33" s="3">
        <f ca="1">IF(I$2-$B$2&lt;Forudsætninger!$B$4,IF('Differentierede effekter'!AF33="",IF(Forudsætninger!$B$4&gt;I$2-$B$2,Input!$G33,0)+IF(Forudsætninger!$B$4=I$2-$B$2+1,Input!$K33,0),'Differentierede effekter'!AF33),0)</f>
        <v>0</v>
      </c>
      <c r="J33" s="3">
        <f ca="1">IF(J$2-$B$2&lt;Forudsætninger!$B$4,IF('Differentierede effekter'!AJ33="",IF(Forudsætninger!$B$4&gt;J$2-$B$2,Input!$G33,0)+IF(Forudsætninger!$B$4=J$2-$B$2+1,Input!$K33,0),'Differentierede effekter'!AJ33),0)</f>
        <v>0</v>
      </c>
      <c r="K33" s="3">
        <f ca="1">IF(K$2-$B$2&lt;Forudsætninger!$B$4,IF('Differentierede effekter'!AN33="",IF(Forudsætninger!$B$4&gt;K$2-$B$2,Input!$G33,0)+IF(Forudsætninger!$B$4=K$2-$B$2+1,Input!$K33,0),'Differentierede effekter'!AN33),0)</f>
        <v>0</v>
      </c>
      <c r="L33" s="3">
        <f ca="1">IF(L$2-$B$2&lt;Forudsætninger!$B$4,IF('Differentierede effekter'!AR33="",IF(Forudsætninger!$B$4&gt;L$2-$B$2,Input!$G33,0)+IF(Forudsætninger!$B$4=L$2-$B$2+1,Input!$K33,0),'Differentierede effekter'!AR33),0)</f>
        <v>0</v>
      </c>
      <c r="M33" s="3">
        <f ca="1">IF(M$2-$B$2&lt;Forudsætninger!$B$4,IF('Differentierede effekter'!AV33="",IF(Forudsætninger!$B$4&gt;M$2-$B$2,Input!$G33,0)+IF(Forudsætninger!$B$4=M$2-$B$2+1,Input!$K33,0),'Differentierede effekter'!AV33),0)</f>
        <v>0</v>
      </c>
      <c r="N33" s="3">
        <f ca="1">IF(N$2-$B$2&lt;Forudsætninger!$B$4,IF('Differentierede effekter'!AZ33="",IF(Forudsætninger!$B$4&gt;N$2-$B$2,Input!$G33,0)+IF(Forudsætninger!$B$4=N$2-$B$2+1,Input!$K33,0),'Differentierede effekter'!AZ33),0)</f>
        <v>0</v>
      </c>
      <c r="O33" s="3">
        <f ca="1">IF(O$2-$B$2&lt;Forudsætninger!$B$4,IF('Differentierede effekter'!BD33="",IF(Forudsætninger!$B$4&gt;O$2-$B$2,Input!$G33,0)+IF(Forudsætninger!$B$4=O$2-$B$2+1,Input!$K33,0),'Differentierede effekter'!BD33),0)</f>
        <v>0</v>
      </c>
      <c r="P33" s="3">
        <f ca="1">IF(P$2-$B$2&lt;Forudsætninger!$B$4,IF('Differentierede effekter'!BH33="",IF(Forudsætninger!$B$4&gt;P$2-$B$2,Input!$G33,0)+IF(Forudsætninger!$B$4=P$2-$B$2+1,Input!$K33,0),'Differentierede effekter'!BH33),0)</f>
        <v>0</v>
      </c>
      <c r="Q33" s="3">
        <f ca="1">IF(Q$2-$B$2&lt;Forudsætninger!$B$4,IF('Differentierede effekter'!BL33="",IF(Forudsætninger!$B$4&gt;Q$2-$B$2,Input!$G33,0)+IF(Forudsætninger!$B$4=Q$2-$B$2+1,Input!$K33,0),'Differentierede effekter'!BL33),0)</f>
        <v>0</v>
      </c>
      <c r="R33" s="3">
        <f ca="1">IF(R$2-$B$2&lt;Forudsætninger!$B$4,IF('Differentierede effekter'!BP33="",IF(Forudsætninger!$B$4&gt;R$2-$B$2,Input!$G33,0)+IF(Forudsætninger!$B$4=R$2-$B$2+1,Input!$K33,0),'Differentierede effekter'!BP33),0)</f>
        <v>0</v>
      </c>
      <c r="S33" s="3">
        <f ca="1">IF(S$2-$B$2&lt;Forudsætninger!$B$4,IF('Differentierede effekter'!BT33="",IF(Forudsætninger!$B$4&gt;S$2-$B$2,Input!$G33,0)+IF(Forudsætninger!$B$4=S$2-$B$2+1,Input!$K33,0),'Differentierede effekter'!BT33),0)</f>
        <v>0</v>
      </c>
      <c r="T33" s="3">
        <f ca="1">IF(T$2-$B$2&lt;Forudsætninger!$B$4,IF('Differentierede effekter'!BX33="",IF(Forudsætninger!$B$4&gt;T$2-$B$2,Input!$G33,0)+IF(Forudsætninger!$B$4=T$2-$B$2+1,Input!$K33,0),'Differentierede effekter'!BX33),0)</f>
        <v>0</v>
      </c>
      <c r="U33" s="3">
        <f ca="1">IF(U$2-$B$2&lt;Forudsætninger!$B$4,IF('Differentierede effekter'!CB33="",IF(Forudsætninger!$B$4&gt;U$2-$B$2,Input!$G33,0)+IF(Forudsætninger!$B$4=U$2-$B$2+1,Input!$K33,0),'Differentierede effekter'!CB33),0)</f>
        <v>0</v>
      </c>
      <c r="V33" s="3">
        <f ca="1">IF(V$2-$B$2&lt;Forudsætninger!$B$4,IF('Differentierede effekter'!CF33="",IF(Forudsætninger!$B$4&gt;V$2-$B$2,Input!$G33,0)+IF(Forudsætninger!$B$4=V$2-$B$2+1,Input!$K33,0),'Differentierede effekter'!CF33),0)</f>
        <v>0</v>
      </c>
      <c r="W33" s="3">
        <f ca="1">IF(W$2-$B$2&lt;Forudsætninger!$B$4,IF('Differentierede effekter'!CJ33="",IF(Forudsætninger!$B$4&gt;W$2-$B$2,Input!$G33,0)+IF(Forudsætninger!$B$4=W$2-$B$2+1,Input!$K33,0),'Differentierede effekter'!CJ33),0)</f>
        <v>0</v>
      </c>
      <c r="X33" s="3">
        <f ca="1">IF(X$2-$B$2&lt;Forudsætninger!$B$4,IF('Differentierede effekter'!CN33="",IF(Forudsætninger!$B$4&gt;X$2-$B$2,Input!$G33,0)+IF(Forudsætninger!$B$4=X$2-$B$2+1,Input!$K33,0),'Differentierede effekter'!CN33),0)</f>
        <v>0</v>
      </c>
      <c r="Y33" s="3">
        <f ca="1">IF(Y$2-$B$2&lt;Forudsætninger!$B$4,IF('Differentierede effekter'!CR33="",IF(Forudsætninger!$B$4&gt;Y$2-$B$2,Input!$G33,0)+IF(Forudsætninger!$B$4=Y$2-$B$2+1,Input!$K33,0),'Differentierede effekter'!CR33),0)</f>
        <v>0</v>
      </c>
      <c r="Z33" s="3">
        <f ca="1">IF(Z$2-$B$2&lt;Forudsætninger!$B$4,IF('Differentierede effekter'!CV33="",IF(Forudsætninger!$B$4&gt;Z$2-$B$2,Input!$G33,0)+IF(Forudsætninger!$B$4=Z$2-$B$2+1,Input!$K33,0),'Differentierede effekter'!CV33),0)</f>
        <v>0</v>
      </c>
      <c r="AA33" s="3">
        <f ca="1">IF(AA$2-$B$2&lt;Forudsætninger!$B$4,IF('Differentierede effekter'!CZ33="",IF(Forudsætninger!$B$4&gt;AA$2-$B$2,Input!$G33,0)+IF(Forudsætninger!$B$4=AA$2-$B$2+1,Input!$K33,0),'Differentierede effekter'!CZ33),0)</f>
        <v>0</v>
      </c>
      <c r="AB33" s="3">
        <f ca="1">IF(AB$2-$B$2&lt;Forudsætninger!$B$4,IF('Differentierede effekter'!DD33="",IF(Forudsætninger!$B$4&gt;AB$2-$B$2,Input!$G33,0)+IF(Forudsætninger!$B$4=AB$2-$B$2+1,Input!$K33,0),'Differentierede effekter'!DD33),0)</f>
        <v>0</v>
      </c>
      <c r="AC33" s="3">
        <f ca="1">IF(AC$2-$B$2&lt;Forudsætninger!$B$4,IF('Differentierede effekter'!DH33="",IF(Forudsætninger!$B$4&gt;AC$2-$B$2,Input!$G33,0)+IF(Forudsætninger!$B$4=AC$2-$B$2+1,Input!$K33,0),'Differentierede effekter'!DH33),0)</f>
        <v>0</v>
      </c>
      <c r="AD33" s="3">
        <f ca="1">IF(AD$2-$B$2&lt;Forudsætninger!$B$4,IF('Differentierede effekter'!DL33="",IF(Forudsætninger!$B$4&gt;AD$2-$B$2,Input!$G33,0)+IF(Forudsætninger!$B$4=AD$2-$B$2+1,Input!$K33,0),'Differentierede effekter'!DL33),0)</f>
        <v>0</v>
      </c>
      <c r="AE33" s="3">
        <f ca="1">IF(AE$2-$B$2&lt;Forudsætninger!$B$4,IF('Differentierede effekter'!DP33="",IF(Forudsætninger!$B$4&gt;AE$2-$B$2,Input!$G33,0)+IF(Forudsætninger!$B$4=AE$2-$B$2+1,Input!$K33,0),'Differentierede effekter'!DP33),0)</f>
        <v>0</v>
      </c>
      <c r="AF33" s="3">
        <f ca="1">IF(AF$2-$B$2&lt;Forudsætninger!$B$4,IF('Differentierede effekter'!DQ33="",IF(Forudsætninger!$B$4&gt;AF$2-$B$2,Input!$G33,0)+IF(Forudsætninger!$B$4=AF$2-$B$2+1,Input!$K33,0),'Differentierede effekter'!DQ33),0)</f>
        <v>0</v>
      </c>
      <c r="AG33" s="3">
        <f ca="1">IF(AG$2-$B$2&lt;Forudsætninger!$B$4,IF('Differentierede effekter'!DU33="",IF(Forudsætninger!$B$4&gt;AG$2-$B$2,Input!$G33,0)+IF(Forudsætninger!$B$4=AG$2-$B$2+1,Input!$K33,0),'Differentierede effekter'!DU33),0)</f>
        <v>0</v>
      </c>
      <c r="AH33" s="3">
        <f ca="1">IF(AH$2-$B$2&lt;Forudsætninger!$B$4,IF('Differentierede effekter'!DY33="",IF(Forudsætninger!$B$4&gt;AH$2-$B$2,Input!$G33,0)+IF(Forudsætninger!$B$4=AH$2-$B$2+1,Input!$K33,0),'Differentierede effekter'!DY33),0)</f>
        <v>0</v>
      </c>
      <c r="AI33" s="3">
        <f ca="1">IF(AI$2-$B$2&lt;Forudsætninger!$B$4,IF('Differentierede effekter'!EC33="",IF(Forudsætninger!$B$4&gt;AI$2-$B$2,Input!$G33,0)+IF(Forudsætninger!$B$4=AI$2-$B$2+1,Input!$K33,0),'Differentierede effekter'!EC33),0)</f>
        <v>0</v>
      </c>
      <c r="AJ33" s="3">
        <f ca="1">IF(AJ$2-$B$2&lt;Forudsætninger!$B$4,IF('Differentierede effekter'!EG33="",IF(Forudsætninger!$B$4&gt;AJ$2-$B$2,Input!$G33,0)+IF(Forudsætninger!$B$4=AJ$2-$B$2+1,Input!$K33,0),'Differentierede effekter'!EG33),0)</f>
        <v>0</v>
      </c>
      <c r="AK33" s="3">
        <f ca="1">IF(AK$2-$B$2&lt;Forudsætninger!$B$4,IF('Differentierede effekter'!EK33="",IF(Forudsætninger!$B$4&gt;AK$2-$B$2,Input!$G33,0)+IF(Forudsætninger!$B$4=AK$2-$B$2+1,Input!$K33,0),'Differentierede effekter'!EK33),0)</f>
        <v>0</v>
      </c>
      <c r="AL33" s="3">
        <f ca="1">IF(AL$2-$B$2&lt;Forudsætninger!$B$4,IF('Differentierede effekter'!EO33="",IF(Forudsætninger!$B$4&gt;AL$2-$B$2,Input!$G33,0)+IF(Forudsætninger!$B$4=AL$2-$B$2+1,Input!$K33,0),'Differentierede effekter'!EO33),0)</f>
        <v>0</v>
      </c>
      <c r="AM33" s="3">
        <f ca="1">IF(AM$2-$B$2&lt;Forudsætninger!$B$4,IF('Differentierede effekter'!EP33="",IF(Forudsætninger!$B$4&gt;AM$2-$B$2,Input!$G33,0)+IF(Forudsætninger!$B$4=AM$2-$B$2+1,Input!$K33,0),'Differentierede effekter'!EP33),0)</f>
        <v>0</v>
      </c>
      <c r="AN33" s="3">
        <f ca="1">IF(AN$2-$B$2&lt;Forudsætninger!$B$4,IF('Differentierede effekter'!ET33="",IF(Forudsætninger!$B$4&gt;AN$2-$B$2,Input!$G33,0)+IF(Forudsætninger!$B$4=AN$2-$B$2+1,Input!$K33,0),'Differentierede effekter'!ET33),0)</f>
        <v>0</v>
      </c>
      <c r="AO33" s="3">
        <f ca="1">IF(AO$2-$B$2&lt;Forudsætninger!$B$4,IF('Differentierede effekter'!EX33="",IF(Forudsætninger!$B$4&gt;AO$2-$B$2,Input!$G33,0)+IF(Forudsætninger!$B$4=AO$2-$B$2+1,Input!$K33,0),'Differentierede effekter'!EX33),0)</f>
        <v>0</v>
      </c>
      <c r="AP33" s="3">
        <f ca="1">IF(AP$2-$B$2&lt;Forudsætninger!$B$4,IF('Differentierede effekter'!FB33="",IF(Forudsætninger!$B$4&gt;AP$2-$B$2,Input!$G33,0)+IF(Forudsætninger!$B$4=AP$2-$B$2+1,Input!$K33,0),'Differentierede effekter'!FB33),0)</f>
        <v>0</v>
      </c>
      <c r="AQ33" s="3">
        <f ca="1">IF(AQ$2-$B$2&lt;Forudsætninger!$B$4,IF('Differentierede effekter'!FF33="",IF(Forudsætninger!$B$4&gt;AQ$2-$B$2,Input!$G33,0)+IF(Forudsætninger!$B$4=AQ$2-$B$2+1,Input!$K33,0),'Differentierede effekter'!FF33),0)</f>
        <v>0</v>
      </c>
      <c r="AR33" s="3">
        <f ca="1">IF(AR$2-$B$2&lt;Forudsætninger!$B$4,IF('Differentierede effekter'!FJ33="",IF(Forudsætninger!$B$4&gt;AR$2-$B$2,Input!$G33,0)+IF(Forudsætninger!$B$4=AR$2-$B$2+1,Input!$K33,0),'Differentierede effekter'!FJ33),0)</f>
        <v>0</v>
      </c>
      <c r="AS33" s="3">
        <f ca="1">IF(AS$2-$B$2&lt;Forudsætninger!$B$4,IF('Differentierede effekter'!FN33="",IF(Forudsætninger!$B$4&gt;AS$2-$B$2,Input!$G33,0)+IF(Forudsætninger!$B$4=AS$2-$B$2+1,Input!$K33,0),'Differentierede effekter'!FN33),0)</f>
        <v>0</v>
      </c>
      <c r="AT33" s="3">
        <f ca="1">IF(AT$2-$B$2&lt;Forudsætninger!$B$4,IF('Differentierede effekter'!FR33="",IF(Forudsætninger!$B$4&gt;AT$2-$B$2,Input!$G33,0)+IF(Forudsætninger!$B$4=AT$2-$B$2+1,Input!$K33,0),'Differentierede effekter'!FR33),0)</f>
        <v>0</v>
      </c>
      <c r="AU33" s="3">
        <f ca="1">IF(AU$2-$B$2&lt;Forudsætninger!$B$4,IF('Differentierede effekter'!FV33="",IF(Forudsætninger!$B$4&gt;AU$2-$B$2,Input!$G33,0)+IF(Forudsætninger!$B$4=AU$2-$B$2+1,Input!$K33,0),'Differentierede effekter'!FV33),0)</f>
        <v>0</v>
      </c>
      <c r="AV33" s="3">
        <f ca="1">IF(AV$2-$B$2&lt;Forudsætninger!$B$4,IF('Differentierede effekter'!FZ33="",IF(Forudsætninger!$B$4&gt;AV$2-$B$2,Input!$G33,0)+IF(Forudsætninger!$B$4=AV$2-$B$2+1,Input!$K33,0),'Differentierede effekter'!FZ33),0)</f>
        <v>0</v>
      </c>
      <c r="AW33" s="3">
        <f ca="1">IF(AW$2-$B$2&lt;Forudsætninger!$B$4,IF('Differentierede effekter'!GD33="",IF(Forudsætninger!$B$4&gt;AW$2-$B$2,Input!$G33,0)+IF(Forudsætninger!$B$4=AW$2-$B$2+1,Input!$K33,0),'Differentierede effekter'!GD33),0)</f>
        <v>0</v>
      </c>
      <c r="AX33" s="3">
        <f ca="1">IF(AX$2-$B$2&lt;Forudsætninger!$B$4,IF('Differentierede effekter'!GH33="",IF(Forudsætninger!$B$4&gt;AX$2-$B$2,Input!$G33,0)+IF(Forudsætninger!$B$4=AX$2-$B$2+1,Input!$K33,0),'Differentierede effekter'!GH33),0)</f>
        <v>0</v>
      </c>
      <c r="AY33" s="3">
        <f ca="1">IF(AY$2-$B$2&lt;Forudsætninger!$B$4,IF('Differentierede effekter'!GL33="",IF(Forudsætninger!$B$4&gt;AY$2-$B$2,Input!$G33,0)+IF(Forudsætninger!$B$4=AY$2-$B$2+1,Input!$K33,0),'Differentierede effekter'!GL33),0)</f>
        <v>0</v>
      </c>
      <c r="AZ33" s="4">
        <f ca="1">NPV(Forudsætninger!$B$2,BA33:CX33)*(1+Forudsætninger!$B$2)</f>
        <v>0</v>
      </c>
      <c r="BA33" s="3">
        <f ca="1">Forudsætninger!B113*B33</f>
        <v>0</v>
      </c>
      <c r="BB33" s="3">
        <f ca="1">Forudsætninger!C113*C33</f>
        <v>0</v>
      </c>
      <c r="BC33" s="3">
        <f ca="1">Forudsætninger!D113*D33</f>
        <v>0</v>
      </c>
      <c r="BD33" s="3">
        <f ca="1">Forudsætninger!E113*E33</f>
        <v>0</v>
      </c>
      <c r="BE33" s="3">
        <f ca="1">Forudsætninger!F113*F33</f>
        <v>0</v>
      </c>
      <c r="BF33" s="3">
        <f ca="1">Forudsætninger!G113*G33</f>
        <v>0</v>
      </c>
      <c r="BG33" s="3">
        <f ca="1">Forudsætninger!H113*H33</f>
        <v>0</v>
      </c>
      <c r="BH33" s="3">
        <f ca="1">Forudsætninger!I113*I33</f>
        <v>0</v>
      </c>
      <c r="BI33" s="3">
        <f ca="1">Forudsætninger!J113*J33</f>
        <v>0</v>
      </c>
      <c r="BJ33" s="3">
        <f ca="1">Forudsætninger!K113*K33</f>
        <v>0</v>
      </c>
      <c r="BK33" s="3">
        <f ca="1">Forudsætninger!L113*L33</f>
        <v>0</v>
      </c>
      <c r="BL33" s="3">
        <f ca="1">Forudsætninger!M113*M33</f>
        <v>0</v>
      </c>
      <c r="BM33" s="3">
        <f ca="1">Forudsætninger!N113*N33</f>
        <v>0</v>
      </c>
      <c r="BN33" s="3">
        <f ca="1">Forudsætninger!O113*O33</f>
        <v>0</v>
      </c>
      <c r="BO33" s="3">
        <f ca="1">Forudsætninger!P113*P33</f>
        <v>0</v>
      </c>
      <c r="BP33" s="3">
        <f ca="1">Forudsætninger!Q113*Q33</f>
        <v>0</v>
      </c>
      <c r="BQ33" s="3">
        <f ca="1">Forudsætninger!R113*R33</f>
        <v>0</v>
      </c>
      <c r="BR33" s="3">
        <f ca="1">Forudsætninger!S113*S33</f>
        <v>0</v>
      </c>
      <c r="BS33" s="3">
        <f ca="1">Forudsætninger!T113*T33</f>
        <v>0</v>
      </c>
      <c r="BT33" s="3">
        <f ca="1">Forudsætninger!U113*U33</f>
        <v>0</v>
      </c>
      <c r="BU33" s="3">
        <f ca="1">Forudsætninger!V113*V33</f>
        <v>0</v>
      </c>
      <c r="BV33" s="3">
        <f ca="1">Forudsætninger!W113*W33</f>
        <v>0</v>
      </c>
      <c r="BW33" s="3">
        <f ca="1">Forudsætninger!X113*X33</f>
        <v>0</v>
      </c>
      <c r="BX33" s="3">
        <f ca="1">Forudsætninger!Y113*Y33</f>
        <v>0</v>
      </c>
      <c r="BY33" s="3">
        <f ca="1">Forudsætninger!Z113*Z33</f>
        <v>0</v>
      </c>
      <c r="BZ33" s="3">
        <f ca="1">Forudsætninger!AA113*AA33</f>
        <v>0</v>
      </c>
      <c r="CA33" s="3">
        <f ca="1">Forudsætninger!AB113*AB33</f>
        <v>0</v>
      </c>
      <c r="CB33" s="3">
        <f ca="1">Forudsætninger!AC113*AC33</f>
        <v>0</v>
      </c>
      <c r="CC33" s="3">
        <f ca="1">Forudsætninger!AD113*AD33</f>
        <v>0</v>
      </c>
      <c r="CD33" s="3">
        <f ca="1">Forudsætninger!AE113*AE33</f>
        <v>0</v>
      </c>
      <c r="CE33" s="3">
        <f ca="1">Forudsætninger!AF113*AF33</f>
        <v>0</v>
      </c>
      <c r="CF33" s="3">
        <f ca="1">Forudsætninger!AG113*AG33</f>
        <v>0</v>
      </c>
      <c r="CG33" s="3">
        <f ca="1">Forudsætninger!AH113*AH33</f>
        <v>0</v>
      </c>
      <c r="CH33" s="3">
        <f ca="1">Forudsætninger!AI113*AI33</f>
        <v>0</v>
      </c>
      <c r="CI33" s="3">
        <f ca="1">Forudsætninger!AJ113*AJ33</f>
        <v>0</v>
      </c>
      <c r="CJ33" s="3">
        <f ca="1">Forudsætninger!AK113*AK33</f>
        <v>0</v>
      </c>
      <c r="CK33" s="3">
        <f ca="1">Forudsætninger!AL113*AL33</f>
        <v>0</v>
      </c>
      <c r="CL33" s="3">
        <f ca="1">Forudsætninger!AM113*AM33</f>
        <v>0</v>
      </c>
      <c r="CM33" s="3">
        <f ca="1">Forudsætninger!AN113*AN33</f>
        <v>0</v>
      </c>
      <c r="CN33" s="3">
        <f ca="1">Forudsætninger!AO113*AO33</f>
        <v>0</v>
      </c>
      <c r="CO33" s="3">
        <f ca="1">Forudsætninger!AP113*AP33</f>
        <v>0</v>
      </c>
      <c r="CP33" s="3">
        <f ca="1">Forudsætninger!AQ113*AQ33</f>
        <v>0</v>
      </c>
      <c r="CQ33" s="3">
        <f ca="1">Forudsætninger!AR113*AR33</f>
        <v>0</v>
      </c>
      <c r="CR33" s="3">
        <f ca="1">Forudsætninger!AS113*AS33</f>
        <v>0</v>
      </c>
      <c r="CS33" s="3">
        <f ca="1">Forudsætninger!AT113*AT33</f>
        <v>0</v>
      </c>
      <c r="CT33" s="3">
        <f ca="1">Forudsætninger!AU113*AU33</f>
        <v>0</v>
      </c>
      <c r="CU33" s="3">
        <f ca="1">Forudsætninger!AV113*AV33</f>
        <v>0</v>
      </c>
      <c r="CV33" s="3">
        <f ca="1">Forudsætninger!AW113*AW33</f>
        <v>0</v>
      </c>
      <c r="CW33" s="3">
        <f ca="1">Forudsætninger!AX113*AX33</f>
        <v>0</v>
      </c>
      <c r="CX33" s="3">
        <f ca="1">Forudsætninger!AY113*AY33</f>
        <v>0</v>
      </c>
      <c r="CY33" s="4">
        <f ca="1">NPV(Forudsætninger!$B$3,CZ33:EW33)*(1+Forudsætninger!$B$3)</f>
        <v>0</v>
      </c>
      <c r="CZ33" s="3">
        <f ca="1">Forudsætninger!E259*B33</f>
        <v>0</v>
      </c>
      <c r="DA33" s="3">
        <f ca="1">Forudsætninger!F259*C33</f>
        <v>0</v>
      </c>
      <c r="DB33" s="3">
        <f ca="1">Forudsætninger!G259*D33</f>
        <v>0</v>
      </c>
      <c r="DC33" s="3">
        <f ca="1">Forudsætninger!H259*E33</f>
        <v>0</v>
      </c>
      <c r="DD33" s="3">
        <f ca="1">Forudsætninger!I259*F33</f>
        <v>0</v>
      </c>
      <c r="DE33" s="3">
        <f ca="1">Forudsætninger!J259*G33</f>
        <v>0</v>
      </c>
      <c r="DF33" s="3">
        <f ca="1">Forudsætninger!K259*H33</f>
        <v>0</v>
      </c>
      <c r="DG33" s="3">
        <f ca="1">Forudsætninger!L259*I33</f>
        <v>0</v>
      </c>
      <c r="DH33" s="3">
        <f ca="1">Forudsætninger!M259*J33</f>
        <v>0</v>
      </c>
      <c r="DI33" s="3">
        <f ca="1">Forudsætninger!N259*K33</f>
        <v>0</v>
      </c>
      <c r="DJ33" s="3">
        <f ca="1">Forudsætninger!O259*L33</f>
        <v>0</v>
      </c>
      <c r="DK33" s="3">
        <f ca="1">Forudsætninger!P259*M33</f>
        <v>0</v>
      </c>
      <c r="DL33" s="3">
        <f ca="1">Forudsætninger!Q259*N33</f>
        <v>0</v>
      </c>
      <c r="DM33" s="3">
        <f ca="1">Forudsætninger!R259*O33</f>
        <v>0</v>
      </c>
      <c r="DN33" s="3">
        <f ca="1">Forudsætninger!S259*P33</f>
        <v>0</v>
      </c>
      <c r="DO33" s="3">
        <f ca="1">Forudsætninger!T259*Q33</f>
        <v>0</v>
      </c>
      <c r="DP33" s="3">
        <f ca="1">Forudsætninger!U259*R33</f>
        <v>0</v>
      </c>
      <c r="DQ33" s="3">
        <f ca="1">Forudsætninger!V259*S33</f>
        <v>0</v>
      </c>
      <c r="DR33" s="3">
        <f ca="1">Forudsætninger!W259*T33</f>
        <v>0</v>
      </c>
      <c r="DS33" s="3">
        <f ca="1">Forudsætninger!X259*U33</f>
        <v>0</v>
      </c>
      <c r="DT33" s="3">
        <f ca="1">Forudsætninger!Y259*V33</f>
        <v>0</v>
      </c>
      <c r="DU33" s="3">
        <f ca="1">Forudsætninger!Z259*W33</f>
        <v>0</v>
      </c>
      <c r="DV33" s="3">
        <f ca="1">Forudsætninger!AA259*X33</f>
        <v>0</v>
      </c>
      <c r="DW33" s="3">
        <f ca="1">Forudsætninger!AB259*Y33</f>
        <v>0</v>
      </c>
      <c r="DX33" s="3">
        <f ca="1">Forudsætninger!AC259*Z33</f>
        <v>0</v>
      </c>
      <c r="DY33" s="3">
        <f ca="1">Forudsætninger!AD259*AA33</f>
        <v>0</v>
      </c>
      <c r="DZ33" s="3">
        <f ca="1">Forudsætninger!AE259*AB33</f>
        <v>0</v>
      </c>
      <c r="EA33" s="3">
        <f ca="1">Forudsætninger!AF259*AC33</f>
        <v>0</v>
      </c>
      <c r="EB33" s="3">
        <f ca="1">Forudsætninger!AG259*AD33</f>
        <v>0</v>
      </c>
      <c r="EC33" s="3">
        <f ca="1">Forudsætninger!AH259*AE33</f>
        <v>0</v>
      </c>
      <c r="ED33" s="3">
        <f ca="1">Forudsætninger!AI259*AF33</f>
        <v>0</v>
      </c>
      <c r="EE33" s="3">
        <f ca="1">Forudsætninger!AJ259*AG33</f>
        <v>0</v>
      </c>
      <c r="EF33" s="3">
        <f ca="1">Forudsætninger!AK259*AH33</f>
        <v>0</v>
      </c>
      <c r="EG33" s="3">
        <f ca="1">Forudsætninger!AL259*AI33</f>
        <v>0</v>
      </c>
      <c r="EH33" s="3">
        <f ca="1">Forudsætninger!AM259*AJ33</f>
        <v>0</v>
      </c>
      <c r="EI33" s="3">
        <f ca="1">Forudsætninger!AN259*AK33</f>
        <v>0</v>
      </c>
      <c r="EJ33" s="3">
        <f ca="1">Forudsætninger!AO259*AL33</f>
        <v>0</v>
      </c>
      <c r="EK33" s="3">
        <f ca="1">Forudsætninger!AP259*AM33</f>
        <v>0</v>
      </c>
      <c r="EL33" s="3">
        <f ca="1">Forudsætninger!AQ259*AN33</f>
        <v>0</v>
      </c>
      <c r="EM33" s="3">
        <f ca="1">Forudsætninger!AR259*AO33</f>
        <v>0</v>
      </c>
      <c r="EN33" s="3">
        <f ca="1">Forudsætninger!AS259*AP33</f>
        <v>0</v>
      </c>
      <c r="EO33" s="3">
        <f ca="1">Forudsætninger!AT259*AQ33</f>
        <v>0</v>
      </c>
      <c r="EP33" s="3">
        <f ca="1">Forudsætninger!AU259*AR33</f>
        <v>0</v>
      </c>
      <c r="EQ33" s="3">
        <f ca="1">Forudsætninger!AV259*AS33</f>
        <v>0</v>
      </c>
      <c r="ER33" s="3">
        <f ca="1">Forudsætninger!AW259*AT33</f>
        <v>0</v>
      </c>
      <c r="ES33" s="3">
        <f ca="1">Forudsætninger!AX259*AU33</f>
        <v>0</v>
      </c>
      <c r="ET33" s="3">
        <f ca="1">Forudsætninger!AY259*AV33</f>
        <v>0</v>
      </c>
      <c r="EU33" s="3">
        <f ca="1">Forudsætninger!AZ259*AW33</f>
        <v>0</v>
      </c>
      <c r="EV33" s="3">
        <f ca="1">Forudsætninger!BA259*AX33</f>
        <v>0</v>
      </c>
      <c r="EW33" s="3">
        <f ca="1">Forudsætninger!BB259*AY33</f>
        <v>0</v>
      </c>
      <c r="EX33" s="3">
        <f ca="1">IF(Input!$B33="I",$AZ33,0)</f>
        <v>0</v>
      </c>
      <c r="EY33" s="3">
        <f ca="1">IF(Input!$B33="II",$AZ33,0)</f>
        <v>0</v>
      </c>
      <c r="EZ33" s="3">
        <f ca="1">IF(Input!$B33="III",$AZ33,0)</f>
        <v>0</v>
      </c>
      <c r="FA33" s="3">
        <f ca="1">IF(Input!$B33="IV",$AZ33,0)</f>
        <v>0</v>
      </c>
      <c r="FB33" s="3">
        <f ca="1">IF(Input!$B33="I",$CY33,0)</f>
        <v>0</v>
      </c>
      <c r="FC33" s="3">
        <f ca="1">IF(Input!$B33="II",$CY33,0)</f>
        <v>0</v>
      </c>
      <c r="FD33" s="3">
        <f ca="1">IF(Input!$B33="III",$CY33,0)</f>
        <v>0</v>
      </c>
      <c r="FE33" s="3">
        <f ca="1">IF(Input!$B33="IV",$CY33,0)</f>
        <v>0</v>
      </c>
      <c r="FF33" s="3">
        <f ca="1">IF(Input!$C33="Økonomisk",$AZ33,0)</f>
        <v>0</v>
      </c>
      <c r="FG33" s="3">
        <f ca="1">IF(Input!$C33="Miljø",$AZ33,0)</f>
        <v>0</v>
      </c>
    </row>
    <row r="34" spans="1:163">
      <c r="A34" s="2" t="str">
        <f ca="1">IF(Input!A34="","",Input!A34)</f>
        <v/>
      </c>
      <c r="B34" s="3">
        <f ca="1">IF('Differentierede effekter'!D34="",Input!J34+Input!G34+IF(Forudsætninger!$B$4=1,Input!K34,0),'Differentierede effekter'!D34)</f>
        <v>0</v>
      </c>
      <c r="C34" s="3">
        <f ca="1">IF(C$2-$B$2&lt;Forudsætninger!$B$4,IF('Differentierede effekter'!H34="",IF(Forudsætninger!$B$4&gt;C$2-$B$2,Input!$G34,0)+IF(Forudsætninger!$B$4=C$2-$B$2+1,Input!$K34,0),'Differentierede effekter'!H34),0)</f>
        <v>0</v>
      </c>
      <c r="D34" s="3">
        <f ca="1">IF(D$2-$B$2&lt;Forudsætninger!$B$4,IF('Differentierede effekter'!L34="",IF(Forudsætninger!$B$4&gt;D$2-$B$2,Input!$G34,0)+IF(Forudsætninger!$B$4=D$2-$B$2+1,Input!$K34,0),'Differentierede effekter'!L34),0)</f>
        <v>0</v>
      </c>
      <c r="E34" s="3">
        <f ca="1">IF(E$2-$B$2&lt;Forudsætninger!$B$4,IF('Differentierede effekter'!P34="",IF(Forudsætninger!$B$4&gt;E$2-$B$2,Input!$G34,0)+IF(Forudsætninger!$B$4=E$2-$B$2+1,Input!$K34,0),'Differentierede effekter'!P34),0)</f>
        <v>0</v>
      </c>
      <c r="F34" s="3">
        <f ca="1">IF(F$2-$B$2&lt;Forudsætninger!$B$4,IF('Differentierede effekter'!T34="",IF(Forudsætninger!$B$4&gt;F$2-$B$2,Input!$G34,0)+IF(Forudsætninger!$B$4=F$2-$B$2+1,Input!$K34,0),'Differentierede effekter'!T34),0)</f>
        <v>0</v>
      </c>
      <c r="G34" s="3">
        <f ca="1">IF(G$2-$B$2&lt;Forudsætninger!$B$4,IF('Differentierede effekter'!X34="",IF(Forudsætninger!$B$4&gt;G$2-$B$2,Input!$G34,0)+IF(Forudsætninger!$B$4=G$2-$B$2+1,Input!$K34,0),'Differentierede effekter'!X34),0)</f>
        <v>0</v>
      </c>
      <c r="H34" s="3">
        <f ca="1">IF(H$2-$B$2&lt;Forudsætninger!$B$4,IF('Differentierede effekter'!AB34="",IF(Forudsætninger!$B$4&gt;H$2-$B$2,Input!$G34,0)+IF(Forudsætninger!$B$4=H$2-$B$2+1,Input!$K34,0),'Differentierede effekter'!AB34),0)</f>
        <v>0</v>
      </c>
      <c r="I34" s="3">
        <f ca="1">IF(I$2-$B$2&lt;Forudsætninger!$B$4,IF('Differentierede effekter'!AF34="",IF(Forudsætninger!$B$4&gt;I$2-$B$2,Input!$G34,0)+IF(Forudsætninger!$B$4=I$2-$B$2+1,Input!$K34,0),'Differentierede effekter'!AF34),0)</f>
        <v>0</v>
      </c>
      <c r="J34" s="3">
        <f ca="1">IF(J$2-$B$2&lt;Forudsætninger!$B$4,IF('Differentierede effekter'!AJ34="",IF(Forudsætninger!$B$4&gt;J$2-$B$2,Input!$G34,0)+IF(Forudsætninger!$B$4=J$2-$B$2+1,Input!$K34,0),'Differentierede effekter'!AJ34),0)</f>
        <v>0</v>
      </c>
      <c r="K34" s="3">
        <f ca="1">IF(K$2-$B$2&lt;Forudsætninger!$B$4,IF('Differentierede effekter'!AN34="",IF(Forudsætninger!$B$4&gt;K$2-$B$2,Input!$G34,0)+IF(Forudsætninger!$B$4=K$2-$B$2+1,Input!$K34,0),'Differentierede effekter'!AN34),0)</f>
        <v>0</v>
      </c>
      <c r="L34" s="3">
        <f ca="1">IF(L$2-$B$2&lt;Forudsætninger!$B$4,IF('Differentierede effekter'!AR34="",IF(Forudsætninger!$B$4&gt;L$2-$B$2,Input!$G34,0)+IF(Forudsætninger!$B$4=L$2-$B$2+1,Input!$K34,0),'Differentierede effekter'!AR34),0)</f>
        <v>0</v>
      </c>
      <c r="M34" s="3">
        <f ca="1">IF(M$2-$B$2&lt;Forudsætninger!$B$4,IF('Differentierede effekter'!AV34="",IF(Forudsætninger!$B$4&gt;M$2-$B$2,Input!$G34,0)+IF(Forudsætninger!$B$4=M$2-$B$2+1,Input!$K34,0),'Differentierede effekter'!AV34),0)</f>
        <v>0</v>
      </c>
      <c r="N34" s="3">
        <f ca="1">IF(N$2-$B$2&lt;Forudsætninger!$B$4,IF('Differentierede effekter'!AZ34="",IF(Forudsætninger!$B$4&gt;N$2-$B$2,Input!$G34,0)+IF(Forudsætninger!$B$4=N$2-$B$2+1,Input!$K34,0),'Differentierede effekter'!AZ34),0)</f>
        <v>0</v>
      </c>
      <c r="O34" s="3">
        <f ca="1">IF(O$2-$B$2&lt;Forudsætninger!$B$4,IF('Differentierede effekter'!BD34="",IF(Forudsætninger!$B$4&gt;O$2-$B$2,Input!$G34,0)+IF(Forudsætninger!$B$4=O$2-$B$2+1,Input!$K34,0),'Differentierede effekter'!BD34),0)</f>
        <v>0</v>
      </c>
      <c r="P34" s="3">
        <f ca="1">IF(P$2-$B$2&lt;Forudsætninger!$B$4,IF('Differentierede effekter'!BH34="",IF(Forudsætninger!$B$4&gt;P$2-$B$2,Input!$G34,0)+IF(Forudsætninger!$B$4=P$2-$B$2+1,Input!$K34,0),'Differentierede effekter'!BH34),0)</f>
        <v>0</v>
      </c>
      <c r="Q34" s="3">
        <f ca="1">IF(Q$2-$B$2&lt;Forudsætninger!$B$4,IF('Differentierede effekter'!BL34="",IF(Forudsætninger!$B$4&gt;Q$2-$B$2,Input!$G34,0)+IF(Forudsætninger!$B$4=Q$2-$B$2+1,Input!$K34,0),'Differentierede effekter'!BL34),0)</f>
        <v>0</v>
      </c>
      <c r="R34" s="3">
        <f ca="1">IF(R$2-$B$2&lt;Forudsætninger!$B$4,IF('Differentierede effekter'!BP34="",IF(Forudsætninger!$B$4&gt;R$2-$B$2,Input!$G34,0)+IF(Forudsætninger!$B$4=R$2-$B$2+1,Input!$K34,0),'Differentierede effekter'!BP34),0)</f>
        <v>0</v>
      </c>
      <c r="S34" s="3">
        <f ca="1">IF(S$2-$B$2&lt;Forudsætninger!$B$4,IF('Differentierede effekter'!BT34="",IF(Forudsætninger!$B$4&gt;S$2-$B$2,Input!$G34,0)+IF(Forudsætninger!$B$4=S$2-$B$2+1,Input!$K34,0),'Differentierede effekter'!BT34),0)</f>
        <v>0</v>
      </c>
      <c r="T34" s="3">
        <f ca="1">IF(T$2-$B$2&lt;Forudsætninger!$B$4,IF('Differentierede effekter'!BX34="",IF(Forudsætninger!$B$4&gt;T$2-$B$2,Input!$G34,0)+IF(Forudsætninger!$B$4=T$2-$B$2+1,Input!$K34,0),'Differentierede effekter'!BX34),0)</f>
        <v>0</v>
      </c>
      <c r="U34" s="3">
        <f ca="1">IF(U$2-$B$2&lt;Forudsætninger!$B$4,IF('Differentierede effekter'!CB34="",IF(Forudsætninger!$B$4&gt;U$2-$B$2,Input!$G34,0)+IF(Forudsætninger!$B$4=U$2-$B$2+1,Input!$K34,0),'Differentierede effekter'!CB34),0)</f>
        <v>0</v>
      </c>
      <c r="V34" s="3">
        <f ca="1">IF(V$2-$B$2&lt;Forudsætninger!$B$4,IF('Differentierede effekter'!CF34="",IF(Forudsætninger!$B$4&gt;V$2-$B$2,Input!$G34,0)+IF(Forudsætninger!$B$4=V$2-$B$2+1,Input!$K34,0),'Differentierede effekter'!CF34),0)</f>
        <v>0</v>
      </c>
      <c r="W34" s="3">
        <f ca="1">IF(W$2-$B$2&lt;Forudsætninger!$B$4,IF('Differentierede effekter'!CJ34="",IF(Forudsætninger!$B$4&gt;W$2-$B$2,Input!$G34,0)+IF(Forudsætninger!$B$4=W$2-$B$2+1,Input!$K34,0),'Differentierede effekter'!CJ34),0)</f>
        <v>0</v>
      </c>
      <c r="X34" s="3">
        <f ca="1">IF(X$2-$B$2&lt;Forudsætninger!$B$4,IF('Differentierede effekter'!CN34="",IF(Forudsætninger!$B$4&gt;X$2-$B$2,Input!$G34,0)+IF(Forudsætninger!$B$4=X$2-$B$2+1,Input!$K34,0),'Differentierede effekter'!CN34),0)</f>
        <v>0</v>
      </c>
      <c r="Y34" s="3">
        <f ca="1">IF(Y$2-$B$2&lt;Forudsætninger!$B$4,IF('Differentierede effekter'!CR34="",IF(Forudsætninger!$B$4&gt;Y$2-$B$2,Input!$G34,0)+IF(Forudsætninger!$B$4=Y$2-$B$2+1,Input!$K34,0),'Differentierede effekter'!CR34),0)</f>
        <v>0</v>
      </c>
      <c r="Z34" s="3">
        <f ca="1">IF(Z$2-$B$2&lt;Forudsætninger!$B$4,IF('Differentierede effekter'!CV34="",IF(Forudsætninger!$B$4&gt;Z$2-$B$2,Input!$G34,0)+IF(Forudsætninger!$B$4=Z$2-$B$2+1,Input!$K34,0),'Differentierede effekter'!CV34),0)</f>
        <v>0</v>
      </c>
      <c r="AA34" s="3">
        <f ca="1">IF(AA$2-$B$2&lt;Forudsætninger!$B$4,IF('Differentierede effekter'!CZ34="",IF(Forudsætninger!$B$4&gt;AA$2-$B$2,Input!$G34,0)+IF(Forudsætninger!$B$4=AA$2-$B$2+1,Input!$K34,0),'Differentierede effekter'!CZ34),0)</f>
        <v>0</v>
      </c>
      <c r="AB34" s="3">
        <f ca="1">IF(AB$2-$B$2&lt;Forudsætninger!$B$4,IF('Differentierede effekter'!DD34="",IF(Forudsætninger!$B$4&gt;AB$2-$B$2,Input!$G34,0)+IF(Forudsætninger!$B$4=AB$2-$B$2+1,Input!$K34,0),'Differentierede effekter'!DD34),0)</f>
        <v>0</v>
      </c>
      <c r="AC34" s="3">
        <f ca="1">IF(AC$2-$B$2&lt;Forudsætninger!$B$4,IF('Differentierede effekter'!DH34="",IF(Forudsætninger!$B$4&gt;AC$2-$B$2,Input!$G34,0)+IF(Forudsætninger!$B$4=AC$2-$B$2+1,Input!$K34,0),'Differentierede effekter'!DH34),0)</f>
        <v>0</v>
      </c>
      <c r="AD34" s="3">
        <f ca="1">IF(AD$2-$B$2&lt;Forudsætninger!$B$4,IF('Differentierede effekter'!DL34="",IF(Forudsætninger!$B$4&gt;AD$2-$B$2,Input!$G34,0)+IF(Forudsætninger!$B$4=AD$2-$B$2+1,Input!$K34,0),'Differentierede effekter'!DL34),0)</f>
        <v>0</v>
      </c>
      <c r="AE34" s="3">
        <f ca="1">IF(AE$2-$B$2&lt;Forudsætninger!$B$4,IF('Differentierede effekter'!DP34="",IF(Forudsætninger!$B$4&gt;AE$2-$B$2,Input!$G34,0)+IF(Forudsætninger!$B$4=AE$2-$B$2+1,Input!$K34,0),'Differentierede effekter'!DP34),0)</f>
        <v>0</v>
      </c>
      <c r="AF34" s="3">
        <f ca="1">IF(AF$2-$B$2&lt;Forudsætninger!$B$4,IF('Differentierede effekter'!DQ34="",IF(Forudsætninger!$B$4&gt;AF$2-$B$2,Input!$G34,0)+IF(Forudsætninger!$B$4=AF$2-$B$2+1,Input!$K34,0),'Differentierede effekter'!DQ34),0)</f>
        <v>0</v>
      </c>
      <c r="AG34" s="3">
        <f ca="1">IF(AG$2-$B$2&lt;Forudsætninger!$B$4,IF('Differentierede effekter'!DU34="",IF(Forudsætninger!$B$4&gt;AG$2-$B$2,Input!$G34,0)+IF(Forudsætninger!$B$4=AG$2-$B$2+1,Input!$K34,0),'Differentierede effekter'!DU34),0)</f>
        <v>0</v>
      </c>
      <c r="AH34" s="3">
        <f ca="1">IF(AH$2-$B$2&lt;Forudsætninger!$B$4,IF('Differentierede effekter'!DY34="",IF(Forudsætninger!$B$4&gt;AH$2-$B$2,Input!$G34,0)+IF(Forudsætninger!$B$4=AH$2-$B$2+1,Input!$K34,0),'Differentierede effekter'!DY34),0)</f>
        <v>0</v>
      </c>
      <c r="AI34" s="3">
        <f ca="1">IF(AI$2-$B$2&lt;Forudsætninger!$B$4,IF('Differentierede effekter'!EC34="",IF(Forudsætninger!$B$4&gt;AI$2-$B$2,Input!$G34,0)+IF(Forudsætninger!$B$4=AI$2-$B$2+1,Input!$K34,0),'Differentierede effekter'!EC34),0)</f>
        <v>0</v>
      </c>
      <c r="AJ34" s="3">
        <f ca="1">IF(AJ$2-$B$2&lt;Forudsætninger!$B$4,IF('Differentierede effekter'!EG34="",IF(Forudsætninger!$B$4&gt;AJ$2-$B$2,Input!$G34,0)+IF(Forudsætninger!$B$4=AJ$2-$B$2+1,Input!$K34,0),'Differentierede effekter'!EG34),0)</f>
        <v>0</v>
      </c>
      <c r="AK34" s="3">
        <f ca="1">IF(AK$2-$B$2&lt;Forudsætninger!$B$4,IF('Differentierede effekter'!EK34="",IF(Forudsætninger!$B$4&gt;AK$2-$B$2,Input!$G34,0)+IF(Forudsætninger!$B$4=AK$2-$B$2+1,Input!$K34,0),'Differentierede effekter'!EK34),0)</f>
        <v>0</v>
      </c>
      <c r="AL34" s="3">
        <f ca="1">IF(AL$2-$B$2&lt;Forudsætninger!$B$4,IF('Differentierede effekter'!EO34="",IF(Forudsætninger!$B$4&gt;AL$2-$B$2,Input!$G34,0)+IF(Forudsætninger!$B$4=AL$2-$B$2+1,Input!$K34,0),'Differentierede effekter'!EO34),0)</f>
        <v>0</v>
      </c>
      <c r="AM34" s="3">
        <f ca="1">IF(AM$2-$B$2&lt;Forudsætninger!$B$4,IF('Differentierede effekter'!EP34="",IF(Forudsætninger!$B$4&gt;AM$2-$B$2,Input!$G34,0)+IF(Forudsætninger!$B$4=AM$2-$B$2+1,Input!$K34,0),'Differentierede effekter'!EP34),0)</f>
        <v>0</v>
      </c>
      <c r="AN34" s="3">
        <f ca="1">IF(AN$2-$B$2&lt;Forudsætninger!$B$4,IF('Differentierede effekter'!ET34="",IF(Forudsætninger!$B$4&gt;AN$2-$B$2,Input!$G34,0)+IF(Forudsætninger!$B$4=AN$2-$B$2+1,Input!$K34,0),'Differentierede effekter'!ET34),0)</f>
        <v>0</v>
      </c>
      <c r="AO34" s="3">
        <f ca="1">IF(AO$2-$B$2&lt;Forudsætninger!$B$4,IF('Differentierede effekter'!EX34="",IF(Forudsætninger!$B$4&gt;AO$2-$B$2,Input!$G34,0)+IF(Forudsætninger!$B$4=AO$2-$B$2+1,Input!$K34,0),'Differentierede effekter'!EX34),0)</f>
        <v>0</v>
      </c>
      <c r="AP34" s="3">
        <f ca="1">IF(AP$2-$B$2&lt;Forudsætninger!$B$4,IF('Differentierede effekter'!FB34="",IF(Forudsætninger!$B$4&gt;AP$2-$B$2,Input!$G34,0)+IF(Forudsætninger!$B$4=AP$2-$B$2+1,Input!$K34,0),'Differentierede effekter'!FB34),0)</f>
        <v>0</v>
      </c>
      <c r="AQ34" s="3">
        <f ca="1">IF(AQ$2-$B$2&lt;Forudsætninger!$B$4,IF('Differentierede effekter'!FF34="",IF(Forudsætninger!$B$4&gt;AQ$2-$B$2,Input!$G34,0)+IF(Forudsætninger!$B$4=AQ$2-$B$2+1,Input!$K34,0),'Differentierede effekter'!FF34),0)</f>
        <v>0</v>
      </c>
      <c r="AR34" s="3">
        <f ca="1">IF(AR$2-$B$2&lt;Forudsætninger!$B$4,IF('Differentierede effekter'!FJ34="",IF(Forudsætninger!$B$4&gt;AR$2-$B$2,Input!$G34,0)+IF(Forudsætninger!$B$4=AR$2-$B$2+1,Input!$K34,0),'Differentierede effekter'!FJ34),0)</f>
        <v>0</v>
      </c>
      <c r="AS34" s="3">
        <f ca="1">IF(AS$2-$B$2&lt;Forudsætninger!$B$4,IF('Differentierede effekter'!FN34="",IF(Forudsætninger!$B$4&gt;AS$2-$B$2,Input!$G34,0)+IF(Forudsætninger!$B$4=AS$2-$B$2+1,Input!$K34,0),'Differentierede effekter'!FN34),0)</f>
        <v>0</v>
      </c>
      <c r="AT34" s="3">
        <f ca="1">IF(AT$2-$B$2&lt;Forudsætninger!$B$4,IF('Differentierede effekter'!FR34="",IF(Forudsætninger!$B$4&gt;AT$2-$B$2,Input!$G34,0)+IF(Forudsætninger!$B$4=AT$2-$B$2+1,Input!$K34,0),'Differentierede effekter'!FR34),0)</f>
        <v>0</v>
      </c>
      <c r="AU34" s="3">
        <f ca="1">IF(AU$2-$B$2&lt;Forudsætninger!$B$4,IF('Differentierede effekter'!FV34="",IF(Forudsætninger!$B$4&gt;AU$2-$B$2,Input!$G34,0)+IF(Forudsætninger!$B$4=AU$2-$B$2+1,Input!$K34,0),'Differentierede effekter'!FV34),0)</f>
        <v>0</v>
      </c>
      <c r="AV34" s="3">
        <f ca="1">IF(AV$2-$B$2&lt;Forudsætninger!$B$4,IF('Differentierede effekter'!FZ34="",IF(Forudsætninger!$B$4&gt;AV$2-$B$2,Input!$G34,0)+IF(Forudsætninger!$B$4=AV$2-$B$2+1,Input!$K34,0),'Differentierede effekter'!FZ34),0)</f>
        <v>0</v>
      </c>
      <c r="AW34" s="3">
        <f ca="1">IF(AW$2-$B$2&lt;Forudsætninger!$B$4,IF('Differentierede effekter'!GD34="",IF(Forudsætninger!$B$4&gt;AW$2-$B$2,Input!$G34,0)+IF(Forudsætninger!$B$4=AW$2-$B$2+1,Input!$K34,0),'Differentierede effekter'!GD34),0)</f>
        <v>0</v>
      </c>
      <c r="AX34" s="3">
        <f ca="1">IF(AX$2-$B$2&lt;Forudsætninger!$B$4,IF('Differentierede effekter'!GH34="",IF(Forudsætninger!$B$4&gt;AX$2-$B$2,Input!$G34,0)+IF(Forudsætninger!$B$4=AX$2-$B$2+1,Input!$K34,0),'Differentierede effekter'!GH34),0)</f>
        <v>0</v>
      </c>
      <c r="AY34" s="3">
        <f ca="1">IF(AY$2-$B$2&lt;Forudsætninger!$B$4,IF('Differentierede effekter'!GL34="",IF(Forudsætninger!$B$4&gt;AY$2-$B$2,Input!$G34,0)+IF(Forudsætninger!$B$4=AY$2-$B$2+1,Input!$K34,0),'Differentierede effekter'!GL34),0)</f>
        <v>0</v>
      </c>
      <c r="AZ34" s="4">
        <f ca="1">NPV(Forudsætninger!$B$2,BA34:CX34)*(1+Forudsætninger!$B$2)</f>
        <v>0</v>
      </c>
      <c r="BA34" s="3">
        <f ca="1">Forudsætninger!B114*B34</f>
        <v>0</v>
      </c>
      <c r="BB34" s="3">
        <f ca="1">Forudsætninger!C114*C34</f>
        <v>0</v>
      </c>
      <c r="BC34" s="3">
        <f ca="1">Forudsætninger!D114*D34</f>
        <v>0</v>
      </c>
      <c r="BD34" s="3">
        <f ca="1">Forudsætninger!E114*E34</f>
        <v>0</v>
      </c>
      <c r="BE34" s="3">
        <f ca="1">Forudsætninger!F114*F34</f>
        <v>0</v>
      </c>
      <c r="BF34" s="3">
        <f ca="1">Forudsætninger!G114*G34</f>
        <v>0</v>
      </c>
      <c r="BG34" s="3">
        <f ca="1">Forudsætninger!H114*H34</f>
        <v>0</v>
      </c>
      <c r="BH34" s="3">
        <f ca="1">Forudsætninger!I114*I34</f>
        <v>0</v>
      </c>
      <c r="BI34" s="3">
        <f ca="1">Forudsætninger!J114*J34</f>
        <v>0</v>
      </c>
      <c r="BJ34" s="3">
        <f ca="1">Forudsætninger!K114*K34</f>
        <v>0</v>
      </c>
      <c r="BK34" s="3">
        <f ca="1">Forudsætninger!L114*L34</f>
        <v>0</v>
      </c>
      <c r="BL34" s="3">
        <f ca="1">Forudsætninger!M114*M34</f>
        <v>0</v>
      </c>
      <c r="BM34" s="3">
        <f ca="1">Forudsætninger!N114*N34</f>
        <v>0</v>
      </c>
      <c r="BN34" s="3">
        <f ca="1">Forudsætninger!O114*O34</f>
        <v>0</v>
      </c>
      <c r="BO34" s="3">
        <f ca="1">Forudsætninger!P114*P34</f>
        <v>0</v>
      </c>
      <c r="BP34" s="3">
        <f ca="1">Forudsætninger!Q114*Q34</f>
        <v>0</v>
      </c>
      <c r="BQ34" s="3">
        <f ca="1">Forudsætninger!R114*R34</f>
        <v>0</v>
      </c>
      <c r="BR34" s="3">
        <f ca="1">Forudsætninger!S114*S34</f>
        <v>0</v>
      </c>
      <c r="BS34" s="3">
        <f ca="1">Forudsætninger!T114*T34</f>
        <v>0</v>
      </c>
      <c r="BT34" s="3">
        <f ca="1">Forudsætninger!U114*U34</f>
        <v>0</v>
      </c>
      <c r="BU34" s="3">
        <f ca="1">Forudsætninger!V114*V34</f>
        <v>0</v>
      </c>
      <c r="BV34" s="3">
        <f ca="1">Forudsætninger!W114*W34</f>
        <v>0</v>
      </c>
      <c r="BW34" s="3">
        <f ca="1">Forudsætninger!X114*X34</f>
        <v>0</v>
      </c>
      <c r="BX34" s="3">
        <f ca="1">Forudsætninger!Y114*Y34</f>
        <v>0</v>
      </c>
      <c r="BY34" s="3">
        <f ca="1">Forudsætninger!Z114*Z34</f>
        <v>0</v>
      </c>
      <c r="BZ34" s="3">
        <f ca="1">Forudsætninger!AA114*AA34</f>
        <v>0</v>
      </c>
      <c r="CA34" s="3">
        <f ca="1">Forudsætninger!AB114*AB34</f>
        <v>0</v>
      </c>
      <c r="CB34" s="3">
        <f ca="1">Forudsætninger!AC114*AC34</f>
        <v>0</v>
      </c>
      <c r="CC34" s="3">
        <f ca="1">Forudsætninger!AD114*AD34</f>
        <v>0</v>
      </c>
      <c r="CD34" s="3">
        <f ca="1">Forudsætninger!AE114*AE34</f>
        <v>0</v>
      </c>
      <c r="CE34" s="3">
        <f ca="1">Forudsætninger!AF114*AF34</f>
        <v>0</v>
      </c>
      <c r="CF34" s="3">
        <f ca="1">Forudsætninger!AG114*AG34</f>
        <v>0</v>
      </c>
      <c r="CG34" s="3">
        <f ca="1">Forudsætninger!AH114*AH34</f>
        <v>0</v>
      </c>
      <c r="CH34" s="3">
        <f ca="1">Forudsætninger!AI114*AI34</f>
        <v>0</v>
      </c>
      <c r="CI34" s="3">
        <f ca="1">Forudsætninger!AJ114*AJ34</f>
        <v>0</v>
      </c>
      <c r="CJ34" s="3">
        <f ca="1">Forudsætninger!AK114*AK34</f>
        <v>0</v>
      </c>
      <c r="CK34" s="3">
        <f ca="1">Forudsætninger!AL114*AL34</f>
        <v>0</v>
      </c>
      <c r="CL34" s="3">
        <f ca="1">Forudsætninger!AM114*AM34</f>
        <v>0</v>
      </c>
      <c r="CM34" s="3">
        <f ca="1">Forudsætninger!AN114*AN34</f>
        <v>0</v>
      </c>
      <c r="CN34" s="3">
        <f ca="1">Forudsætninger!AO114*AO34</f>
        <v>0</v>
      </c>
      <c r="CO34" s="3">
        <f ca="1">Forudsætninger!AP114*AP34</f>
        <v>0</v>
      </c>
      <c r="CP34" s="3">
        <f ca="1">Forudsætninger!AQ114*AQ34</f>
        <v>0</v>
      </c>
      <c r="CQ34" s="3">
        <f ca="1">Forudsætninger!AR114*AR34</f>
        <v>0</v>
      </c>
      <c r="CR34" s="3">
        <f ca="1">Forudsætninger!AS114*AS34</f>
        <v>0</v>
      </c>
      <c r="CS34" s="3">
        <f ca="1">Forudsætninger!AT114*AT34</f>
        <v>0</v>
      </c>
      <c r="CT34" s="3">
        <f ca="1">Forudsætninger!AU114*AU34</f>
        <v>0</v>
      </c>
      <c r="CU34" s="3">
        <f ca="1">Forudsætninger!AV114*AV34</f>
        <v>0</v>
      </c>
      <c r="CV34" s="3">
        <f ca="1">Forudsætninger!AW114*AW34</f>
        <v>0</v>
      </c>
      <c r="CW34" s="3">
        <f ca="1">Forudsætninger!AX114*AX34</f>
        <v>0</v>
      </c>
      <c r="CX34" s="3">
        <f ca="1">Forudsætninger!AY114*AY34</f>
        <v>0</v>
      </c>
      <c r="CY34" s="4">
        <f ca="1">NPV(Forudsætninger!$B$3,CZ34:EW34)*(1+Forudsætninger!$B$3)</f>
        <v>0</v>
      </c>
      <c r="CZ34" s="3">
        <f ca="1">Forudsætninger!E260*B34</f>
        <v>0</v>
      </c>
      <c r="DA34" s="3">
        <f ca="1">Forudsætninger!F260*C34</f>
        <v>0</v>
      </c>
      <c r="DB34" s="3">
        <f ca="1">Forudsætninger!G260*D34</f>
        <v>0</v>
      </c>
      <c r="DC34" s="3">
        <f ca="1">Forudsætninger!H260*E34</f>
        <v>0</v>
      </c>
      <c r="DD34" s="3">
        <f ca="1">Forudsætninger!I260*F34</f>
        <v>0</v>
      </c>
      <c r="DE34" s="3">
        <f ca="1">Forudsætninger!J260*G34</f>
        <v>0</v>
      </c>
      <c r="DF34" s="3">
        <f ca="1">Forudsætninger!K260*H34</f>
        <v>0</v>
      </c>
      <c r="DG34" s="3">
        <f ca="1">Forudsætninger!L260*I34</f>
        <v>0</v>
      </c>
      <c r="DH34" s="3">
        <f ca="1">Forudsætninger!M260*J34</f>
        <v>0</v>
      </c>
      <c r="DI34" s="3">
        <f ca="1">Forudsætninger!N260*K34</f>
        <v>0</v>
      </c>
      <c r="DJ34" s="3">
        <f ca="1">Forudsætninger!O260*L34</f>
        <v>0</v>
      </c>
      <c r="DK34" s="3">
        <f ca="1">Forudsætninger!P260*M34</f>
        <v>0</v>
      </c>
      <c r="DL34" s="3">
        <f ca="1">Forudsætninger!Q260*N34</f>
        <v>0</v>
      </c>
      <c r="DM34" s="3">
        <f ca="1">Forudsætninger!R260*O34</f>
        <v>0</v>
      </c>
      <c r="DN34" s="3">
        <f ca="1">Forudsætninger!S260*P34</f>
        <v>0</v>
      </c>
      <c r="DO34" s="3">
        <f ca="1">Forudsætninger!T260*Q34</f>
        <v>0</v>
      </c>
      <c r="DP34" s="3">
        <f ca="1">Forudsætninger!U260*R34</f>
        <v>0</v>
      </c>
      <c r="DQ34" s="3">
        <f ca="1">Forudsætninger!V260*S34</f>
        <v>0</v>
      </c>
      <c r="DR34" s="3">
        <f ca="1">Forudsætninger!W260*T34</f>
        <v>0</v>
      </c>
      <c r="DS34" s="3">
        <f ca="1">Forudsætninger!X260*U34</f>
        <v>0</v>
      </c>
      <c r="DT34" s="3">
        <f ca="1">Forudsætninger!Y260*V34</f>
        <v>0</v>
      </c>
      <c r="DU34" s="3">
        <f ca="1">Forudsætninger!Z260*W34</f>
        <v>0</v>
      </c>
      <c r="DV34" s="3">
        <f ca="1">Forudsætninger!AA260*X34</f>
        <v>0</v>
      </c>
      <c r="DW34" s="3">
        <f ca="1">Forudsætninger!AB260*Y34</f>
        <v>0</v>
      </c>
      <c r="DX34" s="3">
        <f ca="1">Forudsætninger!AC260*Z34</f>
        <v>0</v>
      </c>
      <c r="DY34" s="3">
        <f ca="1">Forudsætninger!AD260*AA34</f>
        <v>0</v>
      </c>
      <c r="DZ34" s="3">
        <f ca="1">Forudsætninger!AE260*AB34</f>
        <v>0</v>
      </c>
      <c r="EA34" s="3">
        <f ca="1">Forudsætninger!AF260*AC34</f>
        <v>0</v>
      </c>
      <c r="EB34" s="3">
        <f ca="1">Forudsætninger!AG260*AD34</f>
        <v>0</v>
      </c>
      <c r="EC34" s="3">
        <f ca="1">Forudsætninger!AH260*AE34</f>
        <v>0</v>
      </c>
      <c r="ED34" s="3">
        <f ca="1">Forudsætninger!AI260*AF34</f>
        <v>0</v>
      </c>
      <c r="EE34" s="3">
        <f ca="1">Forudsætninger!AJ260*AG34</f>
        <v>0</v>
      </c>
      <c r="EF34" s="3">
        <f ca="1">Forudsætninger!AK260*AH34</f>
        <v>0</v>
      </c>
      <c r="EG34" s="3">
        <f ca="1">Forudsætninger!AL260*AI34</f>
        <v>0</v>
      </c>
      <c r="EH34" s="3">
        <f ca="1">Forudsætninger!AM260*AJ34</f>
        <v>0</v>
      </c>
      <c r="EI34" s="3">
        <f ca="1">Forudsætninger!AN260*AK34</f>
        <v>0</v>
      </c>
      <c r="EJ34" s="3">
        <f ca="1">Forudsætninger!AO260*AL34</f>
        <v>0</v>
      </c>
      <c r="EK34" s="3">
        <f ca="1">Forudsætninger!AP260*AM34</f>
        <v>0</v>
      </c>
      <c r="EL34" s="3">
        <f ca="1">Forudsætninger!AQ260*AN34</f>
        <v>0</v>
      </c>
      <c r="EM34" s="3">
        <f ca="1">Forudsætninger!AR260*AO34</f>
        <v>0</v>
      </c>
      <c r="EN34" s="3">
        <f ca="1">Forudsætninger!AS260*AP34</f>
        <v>0</v>
      </c>
      <c r="EO34" s="3">
        <f ca="1">Forudsætninger!AT260*AQ34</f>
        <v>0</v>
      </c>
      <c r="EP34" s="3">
        <f ca="1">Forudsætninger!AU260*AR34</f>
        <v>0</v>
      </c>
      <c r="EQ34" s="3">
        <f ca="1">Forudsætninger!AV260*AS34</f>
        <v>0</v>
      </c>
      <c r="ER34" s="3">
        <f ca="1">Forudsætninger!AW260*AT34</f>
        <v>0</v>
      </c>
      <c r="ES34" s="3">
        <f ca="1">Forudsætninger!AX260*AU34</f>
        <v>0</v>
      </c>
      <c r="ET34" s="3">
        <f ca="1">Forudsætninger!AY260*AV34</f>
        <v>0</v>
      </c>
      <c r="EU34" s="3">
        <f ca="1">Forudsætninger!AZ260*AW34</f>
        <v>0</v>
      </c>
      <c r="EV34" s="3">
        <f ca="1">Forudsætninger!BA260*AX34</f>
        <v>0</v>
      </c>
      <c r="EW34" s="3">
        <f ca="1">Forudsætninger!BB260*AY34</f>
        <v>0</v>
      </c>
      <c r="EX34" s="3">
        <f ca="1">IF(Input!$B34="I",$AZ34,0)</f>
        <v>0</v>
      </c>
      <c r="EY34" s="3">
        <f ca="1">IF(Input!$B34="II",$AZ34,0)</f>
        <v>0</v>
      </c>
      <c r="EZ34" s="3">
        <f ca="1">IF(Input!$B34="III",$AZ34,0)</f>
        <v>0</v>
      </c>
      <c r="FA34" s="3">
        <f ca="1">IF(Input!$B34="IV",$AZ34,0)</f>
        <v>0</v>
      </c>
      <c r="FB34" s="3">
        <f ca="1">IF(Input!$B34="I",$CY34,0)</f>
        <v>0</v>
      </c>
      <c r="FC34" s="3">
        <f ca="1">IF(Input!$B34="II",$CY34,0)</f>
        <v>0</v>
      </c>
      <c r="FD34" s="3">
        <f ca="1">IF(Input!$B34="III",$CY34,0)</f>
        <v>0</v>
      </c>
      <c r="FE34" s="3">
        <f ca="1">IF(Input!$B34="IV",$CY34,0)</f>
        <v>0</v>
      </c>
      <c r="FF34" s="3">
        <f ca="1">IF(Input!$C34="Økonomisk",$AZ34,0)</f>
        <v>0</v>
      </c>
      <c r="FG34" s="3">
        <f ca="1">IF(Input!$C34="Miljø",$AZ34,0)</f>
        <v>0</v>
      </c>
    </row>
    <row r="35" spans="1:163">
      <c r="A35" s="2" t="str">
        <f ca="1">IF(Input!A35="","",Input!A35)</f>
        <v/>
      </c>
      <c r="B35" s="3">
        <f ca="1">IF('Differentierede effekter'!D35="",Input!J35+Input!G35+IF(Forudsætninger!$B$4=1,Input!K35,0),'Differentierede effekter'!D35)</f>
        <v>0</v>
      </c>
      <c r="C35" s="3">
        <f ca="1">IF(C$2-$B$2&lt;Forudsætninger!$B$4,IF('Differentierede effekter'!H35="",IF(Forudsætninger!$B$4&gt;C$2-$B$2,Input!$G35,0)+IF(Forudsætninger!$B$4=C$2-$B$2+1,Input!$K35,0),'Differentierede effekter'!H35),0)</f>
        <v>0</v>
      </c>
      <c r="D35" s="3">
        <f ca="1">IF(D$2-$B$2&lt;Forudsætninger!$B$4,IF('Differentierede effekter'!L35="",IF(Forudsætninger!$B$4&gt;D$2-$B$2,Input!$G35,0)+IF(Forudsætninger!$B$4=D$2-$B$2+1,Input!$K35,0),'Differentierede effekter'!L35),0)</f>
        <v>0</v>
      </c>
      <c r="E35" s="3">
        <f ca="1">IF(E$2-$B$2&lt;Forudsætninger!$B$4,IF('Differentierede effekter'!P35="",IF(Forudsætninger!$B$4&gt;E$2-$B$2,Input!$G35,0)+IF(Forudsætninger!$B$4=E$2-$B$2+1,Input!$K35,0),'Differentierede effekter'!P35),0)</f>
        <v>0</v>
      </c>
      <c r="F35" s="3">
        <f ca="1">IF(F$2-$B$2&lt;Forudsætninger!$B$4,IF('Differentierede effekter'!T35="",IF(Forudsætninger!$B$4&gt;F$2-$B$2,Input!$G35,0)+IF(Forudsætninger!$B$4=F$2-$B$2+1,Input!$K35,0),'Differentierede effekter'!T35),0)</f>
        <v>0</v>
      </c>
      <c r="G35" s="3">
        <f ca="1">IF(G$2-$B$2&lt;Forudsætninger!$B$4,IF('Differentierede effekter'!X35="",IF(Forudsætninger!$B$4&gt;G$2-$B$2,Input!$G35,0)+IF(Forudsætninger!$B$4=G$2-$B$2+1,Input!$K35,0),'Differentierede effekter'!X35),0)</f>
        <v>0</v>
      </c>
      <c r="H35" s="3">
        <f ca="1">IF(H$2-$B$2&lt;Forudsætninger!$B$4,IF('Differentierede effekter'!AB35="",IF(Forudsætninger!$B$4&gt;H$2-$B$2,Input!$G35,0)+IF(Forudsætninger!$B$4=H$2-$B$2+1,Input!$K35,0),'Differentierede effekter'!AB35),0)</f>
        <v>0</v>
      </c>
      <c r="I35" s="3">
        <f ca="1">IF(I$2-$B$2&lt;Forudsætninger!$B$4,IF('Differentierede effekter'!AF35="",IF(Forudsætninger!$B$4&gt;I$2-$B$2,Input!$G35,0)+IF(Forudsætninger!$B$4=I$2-$B$2+1,Input!$K35,0),'Differentierede effekter'!AF35),0)</f>
        <v>0</v>
      </c>
      <c r="J35" s="3">
        <f ca="1">IF(J$2-$B$2&lt;Forudsætninger!$B$4,IF('Differentierede effekter'!AJ35="",IF(Forudsætninger!$B$4&gt;J$2-$B$2,Input!$G35,0)+IF(Forudsætninger!$B$4=J$2-$B$2+1,Input!$K35,0),'Differentierede effekter'!AJ35),0)</f>
        <v>0</v>
      </c>
      <c r="K35" s="3">
        <f ca="1">IF(K$2-$B$2&lt;Forudsætninger!$B$4,IF('Differentierede effekter'!AN35="",IF(Forudsætninger!$B$4&gt;K$2-$B$2,Input!$G35,0)+IF(Forudsætninger!$B$4=K$2-$B$2+1,Input!$K35,0),'Differentierede effekter'!AN35),0)</f>
        <v>0</v>
      </c>
      <c r="L35" s="3">
        <f ca="1">IF(L$2-$B$2&lt;Forudsætninger!$B$4,IF('Differentierede effekter'!AR35="",IF(Forudsætninger!$B$4&gt;L$2-$B$2,Input!$G35,0)+IF(Forudsætninger!$B$4=L$2-$B$2+1,Input!$K35,0),'Differentierede effekter'!AR35),0)</f>
        <v>0</v>
      </c>
      <c r="M35" s="3">
        <f ca="1">IF(M$2-$B$2&lt;Forudsætninger!$B$4,IF('Differentierede effekter'!AV35="",IF(Forudsætninger!$B$4&gt;M$2-$B$2,Input!$G35,0)+IF(Forudsætninger!$B$4=M$2-$B$2+1,Input!$K35,0),'Differentierede effekter'!AV35),0)</f>
        <v>0</v>
      </c>
      <c r="N35" s="3">
        <f ca="1">IF(N$2-$B$2&lt;Forudsætninger!$B$4,IF('Differentierede effekter'!AZ35="",IF(Forudsætninger!$B$4&gt;N$2-$B$2,Input!$G35,0)+IF(Forudsætninger!$B$4=N$2-$B$2+1,Input!$K35,0),'Differentierede effekter'!AZ35),0)</f>
        <v>0</v>
      </c>
      <c r="O35" s="3">
        <f ca="1">IF(O$2-$B$2&lt;Forudsætninger!$B$4,IF('Differentierede effekter'!BD35="",IF(Forudsætninger!$B$4&gt;O$2-$B$2,Input!$G35,0)+IF(Forudsætninger!$B$4=O$2-$B$2+1,Input!$K35,0),'Differentierede effekter'!BD35),0)</f>
        <v>0</v>
      </c>
      <c r="P35" s="3">
        <f ca="1">IF(P$2-$B$2&lt;Forudsætninger!$B$4,IF('Differentierede effekter'!BH35="",IF(Forudsætninger!$B$4&gt;P$2-$B$2,Input!$G35,0)+IF(Forudsætninger!$B$4=P$2-$B$2+1,Input!$K35,0),'Differentierede effekter'!BH35),0)</f>
        <v>0</v>
      </c>
      <c r="Q35" s="3">
        <f ca="1">IF(Q$2-$B$2&lt;Forudsætninger!$B$4,IF('Differentierede effekter'!BL35="",IF(Forudsætninger!$B$4&gt;Q$2-$B$2,Input!$G35,0)+IF(Forudsætninger!$B$4=Q$2-$B$2+1,Input!$K35,0),'Differentierede effekter'!BL35),0)</f>
        <v>0</v>
      </c>
      <c r="R35" s="3">
        <f ca="1">IF(R$2-$B$2&lt;Forudsætninger!$B$4,IF('Differentierede effekter'!BP35="",IF(Forudsætninger!$B$4&gt;R$2-$B$2,Input!$G35,0)+IF(Forudsætninger!$B$4=R$2-$B$2+1,Input!$K35,0),'Differentierede effekter'!BP35),0)</f>
        <v>0</v>
      </c>
      <c r="S35" s="3">
        <f ca="1">IF(S$2-$B$2&lt;Forudsætninger!$B$4,IF('Differentierede effekter'!BT35="",IF(Forudsætninger!$B$4&gt;S$2-$B$2,Input!$G35,0)+IF(Forudsætninger!$B$4=S$2-$B$2+1,Input!$K35,0),'Differentierede effekter'!BT35),0)</f>
        <v>0</v>
      </c>
      <c r="T35" s="3">
        <f ca="1">IF(T$2-$B$2&lt;Forudsætninger!$B$4,IF('Differentierede effekter'!BX35="",IF(Forudsætninger!$B$4&gt;T$2-$B$2,Input!$G35,0)+IF(Forudsætninger!$B$4=T$2-$B$2+1,Input!$K35,0),'Differentierede effekter'!BX35),0)</f>
        <v>0</v>
      </c>
      <c r="U35" s="3">
        <f ca="1">IF(U$2-$B$2&lt;Forudsætninger!$B$4,IF('Differentierede effekter'!CB35="",IF(Forudsætninger!$B$4&gt;U$2-$B$2,Input!$G35,0)+IF(Forudsætninger!$B$4=U$2-$B$2+1,Input!$K35,0),'Differentierede effekter'!CB35),0)</f>
        <v>0</v>
      </c>
      <c r="V35" s="3">
        <f ca="1">IF(V$2-$B$2&lt;Forudsætninger!$B$4,IF('Differentierede effekter'!CF35="",IF(Forudsætninger!$B$4&gt;V$2-$B$2,Input!$G35,0)+IF(Forudsætninger!$B$4=V$2-$B$2+1,Input!$K35,0),'Differentierede effekter'!CF35),0)</f>
        <v>0</v>
      </c>
      <c r="W35" s="3">
        <f ca="1">IF(W$2-$B$2&lt;Forudsætninger!$B$4,IF('Differentierede effekter'!CJ35="",IF(Forudsætninger!$B$4&gt;W$2-$B$2,Input!$G35,0)+IF(Forudsætninger!$B$4=W$2-$B$2+1,Input!$K35,0),'Differentierede effekter'!CJ35),0)</f>
        <v>0</v>
      </c>
      <c r="X35" s="3">
        <f ca="1">IF(X$2-$B$2&lt;Forudsætninger!$B$4,IF('Differentierede effekter'!CN35="",IF(Forudsætninger!$B$4&gt;X$2-$B$2,Input!$G35,0)+IF(Forudsætninger!$B$4=X$2-$B$2+1,Input!$K35,0),'Differentierede effekter'!CN35),0)</f>
        <v>0</v>
      </c>
      <c r="Y35" s="3">
        <f ca="1">IF(Y$2-$B$2&lt;Forudsætninger!$B$4,IF('Differentierede effekter'!CR35="",IF(Forudsætninger!$B$4&gt;Y$2-$B$2,Input!$G35,0)+IF(Forudsætninger!$B$4=Y$2-$B$2+1,Input!$K35,0),'Differentierede effekter'!CR35),0)</f>
        <v>0</v>
      </c>
      <c r="Z35" s="3">
        <f ca="1">IF(Z$2-$B$2&lt;Forudsætninger!$B$4,IF('Differentierede effekter'!CV35="",IF(Forudsætninger!$B$4&gt;Z$2-$B$2,Input!$G35,0)+IF(Forudsætninger!$B$4=Z$2-$B$2+1,Input!$K35,0),'Differentierede effekter'!CV35),0)</f>
        <v>0</v>
      </c>
      <c r="AA35" s="3">
        <f ca="1">IF(AA$2-$B$2&lt;Forudsætninger!$B$4,IF('Differentierede effekter'!CZ35="",IF(Forudsætninger!$B$4&gt;AA$2-$B$2,Input!$G35,0)+IF(Forudsætninger!$B$4=AA$2-$B$2+1,Input!$K35,0),'Differentierede effekter'!CZ35),0)</f>
        <v>0</v>
      </c>
      <c r="AB35" s="3">
        <f ca="1">IF(AB$2-$B$2&lt;Forudsætninger!$B$4,IF('Differentierede effekter'!DD35="",IF(Forudsætninger!$B$4&gt;AB$2-$B$2,Input!$G35,0)+IF(Forudsætninger!$B$4=AB$2-$B$2+1,Input!$K35,0),'Differentierede effekter'!DD35),0)</f>
        <v>0</v>
      </c>
      <c r="AC35" s="3">
        <f ca="1">IF(AC$2-$B$2&lt;Forudsætninger!$B$4,IF('Differentierede effekter'!DH35="",IF(Forudsætninger!$B$4&gt;AC$2-$B$2,Input!$G35,0)+IF(Forudsætninger!$B$4=AC$2-$B$2+1,Input!$K35,0),'Differentierede effekter'!DH35),0)</f>
        <v>0</v>
      </c>
      <c r="AD35" s="3">
        <f ca="1">IF(AD$2-$B$2&lt;Forudsætninger!$B$4,IF('Differentierede effekter'!DL35="",IF(Forudsætninger!$B$4&gt;AD$2-$B$2,Input!$G35,0)+IF(Forudsætninger!$B$4=AD$2-$B$2+1,Input!$K35,0),'Differentierede effekter'!DL35),0)</f>
        <v>0</v>
      </c>
      <c r="AE35" s="3">
        <f ca="1">IF(AE$2-$B$2&lt;Forudsætninger!$B$4,IF('Differentierede effekter'!DP35="",IF(Forudsætninger!$B$4&gt;AE$2-$B$2,Input!$G35,0)+IF(Forudsætninger!$B$4=AE$2-$B$2+1,Input!$K35,0),'Differentierede effekter'!DP35),0)</f>
        <v>0</v>
      </c>
      <c r="AF35" s="3">
        <f ca="1">IF(AF$2-$B$2&lt;Forudsætninger!$B$4,IF('Differentierede effekter'!DQ35="",IF(Forudsætninger!$B$4&gt;AF$2-$B$2,Input!$G35,0)+IF(Forudsætninger!$B$4=AF$2-$B$2+1,Input!$K35,0),'Differentierede effekter'!DQ35),0)</f>
        <v>0</v>
      </c>
      <c r="AG35" s="3">
        <f ca="1">IF(AG$2-$B$2&lt;Forudsætninger!$B$4,IF('Differentierede effekter'!DU35="",IF(Forudsætninger!$B$4&gt;AG$2-$B$2,Input!$G35,0)+IF(Forudsætninger!$B$4=AG$2-$B$2+1,Input!$K35,0),'Differentierede effekter'!DU35),0)</f>
        <v>0</v>
      </c>
      <c r="AH35" s="3">
        <f ca="1">IF(AH$2-$B$2&lt;Forudsætninger!$B$4,IF('Differentierede effekter'!DY35="",IF(Forudsætninger!$B$4&gt;AH$2-$B$2,Input!$G35,0)+IF(Forudsætninger!$B$4=AH$2-$B$2+1,Input!$K35,0),'Differentierede effekter'!DY35),0)</f>
        <v>0</v>
      </c>
      <c r="AI35" s="3">
        <f ca="1">IF(AI$2-$B$2&lt;Forudsætninger!$B$4,IF('Differentierede effekter'!EC35="",IF(Forudsætninger!$B$4&gt;AI$2-$B$2,Input!$G35,0)+IF(Forudsætninger!$B$4=AI$2-$B$2+1,Input!$K35,0),'Differentierede effekter'!EC35),0)</f>
        <v>0</v>
      </c>
      <c r="AJ35" s="3">
        <f ca="1">IF(AJ$2-$B$2&lt;Forudsætninger!$B$4,IF('Differentierede effekter'!EG35="",IF(Forudsætninger!$B$4&gt;AJ$2-$B$2,Input!$G35,0)+IF(Forudsætninger!$B$4=AJ$2-$B$2+1,Input!$K35,0),'Differentierede effekter'!EG35),0)</f>
        <v>0</v>
      </c>
      <c r="AK35" s="3">
        <f ca="1">IF(AK$2-$B$2&lt;Forudsætninger!$B$4,IF('Differentierede effekter'!EK35="",IF(Forudsætninger!$B$4&gt;AK$2-$B$2,Input!$G35,0)+IF(Forudsætninger!$B$4=AK$2-$B$2+1,Input!$K35,0),'Differentierede effekter'!EK35),0)</f>
        <v>0</v>
      </c>
      <c r="AL35" s="3">
        <f ca="1">IF(AL$2-$B$2&lt;Forudsætninger!$B$4,IF('Differentierede effekter'!EO35="",IF(Forudsætninger!$B$4&gt;AL$2-$B$2,Input!$G35,0)+IF(Forudsætninger!$B$4=AL$2-$B$2+1,Input!$K35,0),'Differentierede effekter'!EO35),0)</f>
        <v>0</v>
      </c>
      <c r="AM35" s="3">
        <f ca="1">IF(AM$2-$B$2&lt;Forudsætninger!$B$4,IF('Differentierede effekter'!EP35="",IF(Forudsætninger!$B$4&gt;AM$2-$B$2,Input!$G35,0)+IF(Forudsætninger!$B$4=AM$2-$B$2+1,Input!$K35,0),'Differentierede effekter'!EP35),0)</f>
        <v>0</v>
      </c>
      <c r="AN35" s="3">
        <f ca="1">IF(AN$2-$B$2&lt;Forudsætninger!$B$4,IF('Differentierede effekter'!ET35="",IF(Forudsætninger!$B$4&gt;AN$2-$B$2,Input!$G35,0)+IF(Forudsætninger!$B$4=AN$2-$B$2+1,Input!$K35,0),'Differentierede effekter'!ET35),0)</f>
        <v>0</v>
      </c>
      <c r="AO35" s="3">
        <f ca="1">IF(AO$2-$B$2&lt;Forudsætninger!$B$4,IF('Differentierede effekter'!EX35="",IF(Forudsætninger!$B$4&gt;AO$2-$B$2,Input!$G35,0)+IF(Forudsætninger!$B$4=AO$2-$B$2+1,Input!$K35,0),'Differentierede effekter'!EX35),0)</f>
        <v>0</v>
      </c>
      <c r="AP35" s="3">
        <f ca="1">IF(AP$2-$B$2&lt;Forudsætninger!$B$4,IF('Differentierede effekter'!FB35="",IF(Forudsætninger!$B$4&gt;AP$2-$B$2,Input!$G35,0)+IF(Forudsætninger!$B$4=AP$2-$B$2+1,Input!$K35,0),'Differentierede effekter'!FB35),0)</f>
        <v>0</v>
      </c>
      <c r="AQ35" s="3">
        <f ca="1">IF(AQ$2-$B$2&lt;Forudsætninger!$B$4,IF('Differentierede effekter'!FF35="",IF(Forudsætninger!$B$4&gt;AQ$2-$B$2,Input!$G35,0)+IF(Forudsætninger!$B$4=AQ$2-$B$2+1,Input!$K35,0),'Differentierede effekter'!FF35),0)</f>
        <v>0</v>
      </c>
      <c r="AR35" s="3">
        <f ca="1">IF(AR$2-$B$2&lt;Forudsætninger!$B$4,IF('Differentierede effekter'!FJ35="",IF(Forudsætninger!$B$4&gt;AR$2-$B$2,Input!$G35,0)+IF(Forudsætninger!$B$4=AR$2-$B$2+1,Input!$K35,0),'Differentierede effekter'!FJ35),0)</f>
        <v>0</v>
      </c>
      <c r="AS35" s="3">
        <f ca="1">IF(AS$2-$B$2&lt;Forudsætninger!$B$4,IF('Differentierede effekter'!FN35="",IF(Forudsætninger!$B$4&gt;AS$2-$B$2,Input!$G35,0)+IF(Forudsætninger!$B$4=AS$2-$B$2+1,Input!$K35,0),'Differentierede effekter'!FN35),0)</f>
        <v>0</v>
      </c>
      <c r="AT35" s="3">
        <f ca="1">IF(AT$2-$B$2&lt;Forudsætninger!$B$4,IF('Differentierede effekter'!FR35="",IF(Forudsætninger!$B$4&gt;AT$2-$B$2,Input!$G35,0)+IF(Forudsætninger!$B$4=AT$2-$B$2+1,Input!$K35,0),'Differentierede effekter'!FR35),0)</f>
        <v>0</v>
      </c>
      <c r="AU35" s="3">
        <f ca="1">IF(AU$2-$B$2&lt;Forudsætninger!$B$4,IF('Differentierede effekter'!FV35="",IF(Forudsætninger!$B$4&gt;AU$2-$B$2,Input!$G35,0)+IF(Forudsætninger!$B$4=AU$2-$B$2+1,Input!$K35,0),'Differentierede effekter'!FV35),0)</f>
        <v>0</v>
      </c>
      <c r="AV35" s="3">
        <f ca="1">IF(AV$2-$B$2&lt;Forudsætninger!$B$4,IF('Differentierede effekter'!FZ35="",IF(Forudsætninger!$B$4&gt;AV$2-$B$2,Input!$G35,0)+IF(Forudsætninger!$B$4=AV$2-$B$2+1,Input!$K35,0),'Differentierede effekter'!FZ35),0)</f>
        <v>0</v>
      </c>
      <c r="AW35" s="3">
        <f ca="1">IF(AW$2-$B$2&lt;Forudsætninger!$B$4,IF('Differentierede effekter'!GD35="",IF(Forudsætninger!$B$4&gt;AW$2-$B$2,Input!$G35,0)+IF(Forudsætninger!$B$4=AW$2-$B$2+1,Input!$K35,0),'Differentierede effekter'!GD35),0)</f>
        <v>0</v>
      </c>
      <c r="AX35" s="3">
        <f ca="1">IF(AX$2-$B$2&lt;Forudsætninger!$B$4,IF('Differentierede effekter'!GH35="",IF(Forudsætninger!$B$4&gt;AX$2-$B$2,Input!$G35,0)+IF(Forudsætninger!$B$4=AX$2-$B$2+1,Input!$K35,0),'Differentierede effekter'!GH35),0)</f>
        <v>0</v>
      </c>
      <c r="AY35" s="3">
        <f ca="1">IF(AY$2-$B$2&lt;Forudsætninger!$B$4,IF('Differentierede effekter'!GL35="",IF(Forudsætninger!$B$4&gt;AY$2-$B$2,Input!$G35,0)+IF(Forudsætninger!$B$4=AY$2-$B$2+1,Input!$K35,0),'Differentierede effekter'!GL35),0)</f>
        <v>0</v>
      </c>
      <c r="AZ35" s="4">
        <f ca="1">NPV(Forudsætninger!$B$2,BA35:CX35)*(1+Forudsætninger!$B$2)</f>
        <v>0</v>
      </c>
      <c r="BA35" s="3">
        <f ca="1">Forudsætninger!B115*B35</f>
        <v>0</v>
      </c>
      <c r="BB35" s="3">
        <f ca="1">Forudsætninger!C115*C35</f>
        <v>0</v>
      </c>
      <c r="BC35" s="3">
        <f ca="1">Forudsætninger!D115*D35</f>
        <v>0</v>
      </c>
      <c r="BD35" s="3">
        <f ca="1">Forudsætninger!E115*E35</f>
        <v>0</v>
      </c>
      <c r="BE35" s="3">
        <f ca="1">Forudsætninger!F115*F35</f>
        <v>0</v>
      </c>
      <c r="BF35" s="3">
        <f ca="1">Forudsætninger!G115*G35</f>
        <v>0</v>
      </c>
      <c r="BG35" s="3">
        <f ca="1">Forudsætninger!H115*H35</f>
        <v>0</v>
      </c>
      <c r="BH35" s="3">
        <f ca="1">Forudsætninger!I115*I35</f>
        <v>0</v>
      </c>
      <c r="BI35" s="3">
        <f ca="1">Forudsætninger!J115*J35</f>
        <v>0</v>
      </c>
      <c r="BJ35" s="3">
        <f ca="1">Forudsætninger!K115*K35</f>
        <v>0</v>
      </c>
      <c r="BK35" s="3">
        <f ca="1">Forudsætninger!L115*L35</f>
        <v>0</v>
      </c>
      <c r="BL35" s="3">
        <f ca="1">Forudsætninger!M115*M35</f>
        <v>0</v>
      </c>
      <c r="BM35" s="3">
        <f ca="1">Forudsætninger!N115*N35</f>
        <v>0</v>
      </c>
      <c r="BN35" s="3">
        <f ca="1">Forudsætninger!O115*O35</f>
        <v>0</v>
      </c>
      <c r="BO35" s="3">
        <f ca="1">Forudsætninger!P115*P35</f>
        <v>0</v>
      </c>
      <c r="BP35" s="3">
        <f ca="1">Forudsætninger!Q115*Q35</f>
        <v>0</v>
      </c>
      <c r="BQ35" s="3">
        <f ca="1">Forudsætninger!R115*R35</f>
        <v>0</v>
      </c>
      <c r="BR35" s="3">
        <f ca="1">Forudsætninger!S115*S35</f>
        <v>0</v>
      </c>
      <c r="BS35" s="3">
        <f ca="1">Forudsætninger!T115*T35</f>
        <v>0</v>
      </c>
      <c r="BT35" s="3">
        <f ca="1">Forudsætninger!U115*U35</f>
        <v>0</v>
      </c>
      <c r="BU35" s="3">
        <f ca="1">Forudsætninger!V115*V35</f>
        <v>0</v>
      </c>
      <c r="BV35" s="3">
        <f ca="1">Forudsætninger!W115*W35</f>
        <v>0</v>
      </c>
      <c r="BW35" s="3">
        <f ca="1">Forudsætninger!X115*X35</f>
        <v>0</v>
      </c>
      <c r="BX35" s="3">
        <f ca="1">Forudsætninger!Y115*Y35</f>
        <v>0</v>
      </c>
      <c r="BY35" s="3">
        <f ca="1">Forudsætninger!Z115*Z35</f>
        <v>0</v>
      </c>
      <c r="BZ35" s="3">
        <f ca="1">Forudsætninger!AA115*AA35</f>
        <v>0</v>
      </c>
      <c r="CA35" s="3">
        <f ca="1">Forudsætninger!AB115*AB35</f>
        <v>0</v>
      </c>
      <c r="CB35" s="3">
        <f ca="1">Forudsætninger!AC115*AC35</f>
        <v>0</v>
      </c>
      <c r="CC35" s="3">
        <f ca="1">Forudsætninger!AD115*AD35</f>
        <v>0</v>
      </c>
      <c r="CD35" s="3">
        <f ca="1">Forudsætninger!AE115*AE35</f>
        <v>0</v>
      </c>
      <c r="CE35" s="3">
        <f ca="1">Forudsætninger!AF115*AF35</f>
        <v>0</v>
      </c>
      <c r="CF35" s="3">
        <f ca="1">Forudsætninger!AG115*AG35</f>
        <v>0</v>
      </c>
      <c r="CG35" s="3">
        <f ca="1">Forudsætninger!AH115*AH35</f>
        <v>0</v>
      </c>
      <c r="CH35" s="3">
        <f ca="1">Forudsætninger!AI115*AI35</f>
        <v>0</v>
      </c>
      <c r="CI35" s="3">
        <f ca="1">Forudsætninger!AJ115*AJ35</f>
        <v>0</v>
      </c>
      <c r="CJ35" s="3">
        <f ca="1">Forudsætninger!AK115*AK35</f>
        <v>0</v>
      </c>
      <c r="CK35" s="3">
        <f ca="1">Forudsætninger!AL115*AL35</f>
        <v>0</v>
      </c>
      <c r="CL35" s="3">
        <f ca="1">Forudsætninger!AM115*AM35</f>
        <v>0</v>
      </c>
      <c r="CM35" s="3">
        <f ca="1">Forudsætninger!AN115*AN35</f>
        <v>0</v>
      </c>
      <c r="CN35" s="3">
        <f ca="1">Forudsætninger!AO115*AO35</f>
        <v>0</v>
      </c>
      <c r="CO35" s="3">
        <f ca="1">Forudsætninger!AP115*AP35</f>
        <v>0</v>
      </c>
      <c r="CP35" s="3">
        <f ca="1">Forudsætninger!AQ115*AQ35</f>
        <v>0</v>
      </c>
      <c r="CQ35" s="3">
        <f ca="1">Forudsætninger!AR115*AR35</f>
        <v>0</v>
      </c>
      <c r="CR35" s="3">
        <f ca="1">Forudsætninger!AS115*AS35</f>
        <v>0</v>
      </c>
      <c r="CS35" s="3">
        <f ca="1">Forudsætninger!AT115*AT35</f>
        <v>0</v>
      </c>
      <c r="CT35" s="3">
        <f ca="1">Forudsætninger!AU115*AU35</f>
        <v>0</v>
      </c>
      <c r="CU35" s="3">
        <f ca="1">Forudsætninger!AV115*AV35</f>
        <v>0</v>
      </c>
      <c r="CV35" s="3">
        <f ca="1">Forudsætninger!AW115*AW35</f>
        <v>0</v>
      </c>
      <c r="CW35" s="3">
        <f ca="1">Forudsætninger!AX115*AX35</f>
        <v>0</v>
      </c>
      <c r="CX35" s="3">
        <f ca="1">Forudsætninger!AY115*AY35</f>
        <v>0</v>
      </c>
      <c r="CY35" s="4">
        <f ca="1">NPV(Forudsætninger!$B$3,CZ35:EW35)*(1+Forudsætninger!$B$3)</f>
        <v>0</v>
      </c>
      <c r="CZ35" s="3">
        <f ca="1">Forudsætninger!E261*B35</f>
        <v>0</v>
      </c>
      <c r="DA35" s="3">
        <f ca="1">Forudsætninger!F261*C35</f>
        <v>0</v>
      </c>
      <c r="DB35" s="3">
        <f ca="1">Forudsætninger!G261*D35</f>
        <v>0</v>
      </c>
      <c r="DC35" s="3">
        <f ca="1">Forudsætninger!H261*E35</f>
        <v>0</v>
      </c>
      <c r="DD35" s="3">
        <f ca="1">Forudsætninger!I261*F35</f>
        <v>0</v>
      </c>
      <c r="DE35" s="3">
        <f ca="1">Forudsætninger!J261*G35</f>
        <v>0</v>
      </c>
      <c r="DF35" s="3">
        <f ca="1">Forudsætninger!K261*H35</f>
        <v>0</v>
      </c>
      <c r="DG35" s="3">
        <f ca="1">Forudsætninger!L261*I35</f>
        <v>0</v>
      </c>
      <c r="DH35" s="3">
        <f ca="1">Forudsætninger!M261*J35</f>
        <v>0</v>
      </c>
      <c r="DI35" s="3">
        <f ca="1">Forudsætninger!N261*K35</f>
        <v>0</v>
      </c>
      <c r="DJ35" s="3">
        <f ca="1">Forudsætninger!O261*L35</f>
        <v>0</v>
      </c>
      <c r="DK35" s="3">
        <f ca="1">Forudsætninger!P261*M35</f>
        <v>0</v>
      </c>
      <c r="DL35" s="3">
        <f ca="1">Forudsætninger!Q261*N35</f>
        <v>0</v>
      </c>
      <c r="DM35" s="3">
        <f ca="1">Forudsætninger!R261*O35</f>
        <v>0</v>
      </c>
      <c r="DN35" s="3">
        <f ca="1">Forudsætninger!S261*P35</f>
        <v>0</v>
      </c>
      <c r="DO35" s="3">
        <f ca="1">Forudsætninger!T261*Q35</f>
        <v>0</v>
      </c>
      <c r="DP35" s="3">
        <f ca="1">Forudsætninger!U261*R35</f>
        <v>0</v>
      </c>
      <c r="DQ35" s="3">
        <f ca="1">Forudsætninger!V261*S35</f>
        <v>0</v>
      </c>
      <c r="DR35" s="3">
        <f ca="1">Forudsætninger!W261*T35</f>
        <v>0</v>
      </c>
      <c r="DS35" s="3">
        <f ca="1">Forudsætninger!X261*U35</f>
        <v>0</v>
      </c>
      <c r="DT35" s="3">
        <f ca="1">Forudsætninger!Y261*V35</f>
        <v>0</v>
      </c>
      <c r="DU35" s="3">
        <f ca="1">Forudsætninger!Z261*W35</f>
        <v>0</v>
      </c>
      <c r="DV35" s="3">
        <f ca="1">Forudsætninger!AA261*X35</f>
        <v>0</v>
      </c>
      <c r="DW35" s="3">
        <f ca="1">Forudsætninger!AB261*Y35</f>
        <v>0</v>
      </c>
      <c r="DX35" s="3">
        <f ca="1">Forudsætninger!AC261*Z35</f>
        <v>0</v>
      </c>
      <c r="DY35" s="3">
        <f ca="1">Forudsætninger!AD261*AA35</f>
        <v>0</v>
      </c>
      <c r="DZ35" s="3">
        <f ca="1">Forudsætninger!AE261*AB35</f>
        <v>0</v>
      </c>
      <c r="EA35" s="3">
        <f ca="1">Forudsætninger!AF261*AC35</f>
        <v>0</v>
      </c>
      <c r="EB35" s="3">
        <f ca="1">Forudsætninger!AG261*AD35</f>
        <v>0</v>
      </c>
      <c r="EC35" s="3">
        <f ca="1">Forudsætninger!AH261*AE35</f>
        <v>0</v>
      </c>
      <c r="ED35" s="3">
        <f ca="1">Forudsætninger!AI261*AF35</f>
        <v>0</v>
      </c>
      <c r="EE35" s="3">
        <f ca="1">Forudsætninger!AJ261*AG35</f>
        <v>0</v>
      </c>
      <c r="EF35" s="3">
        <f ca="1">Forudsætninger!AK261*AH35</f>
        <v>0</v>
      </c>
      <c r="EG35" s="3">
        <f ca="1">Forudsætninger!AL261*AI35</f>
        <v>0</v>
      </c>
      <c r="EH35" s="3">
        <f ca="1">Forudsætninger!AM261*AJ35</f>
        <v>0</v>
      </c>
      <c r="EI35" s="3">
        <f ca="1">Forudsætninger!AN261*AK35</f>
        <v>0</v>
      </c>
      <c r="EJ35" s="3">
        <f ca="1">Forudsætninger!AO261*AL35</f>
        <v>0</v>
      </c>
      <c r="EK35" s="3">
        <f ca="1">Forudsætninger!AP261*AM35</f>
        <v>0</v>
      </c>
      <c r="EL35" s="3">
        <f ca="1">Forudsætninger!AQ261*AN35</f>
        <v>0</v>
      </c>
      <c r="EM35" s="3">
        <f ca="1">Forudsætninger!AR261*AO35</f>
        <v>0</v>
      </c>
      <c r="EN35" s="3">
        <f ca="1">Forudsætninger!AS261*AP35</f>
        <v>0</v>
      </c>
      <c r="EO35" s="3">
        <f ca="1">Forudsætninger!AT261*AQ35</f>
        <v>0</v>
      </c>
      <c r="EP35" s="3">
        <f ca="1">Forudsætninger!AU261*AR35</f>
        <v>0</v>
      </c>
      <c r="EQ35" s="3">
        <f ca="1">Forudsætninger!AV261*AS35</f>
        <v>0</v>
      </c>
      <c r="ER35" s="3">
        <f ca="1">Forudsætninger!AW261*AT35</f>
        <v>0</v>
      </c>
      <c r="ES35" s="3">
        <f ca="1">Forudsætninger!AX261*AU35</f>
        <v>0</v>
      </c>
      <c r="ET35" s="3">
        <f ca="1">Forudsætninger!AY261*AV35</f>
        <v>0</v>
      </c>
      <c r="EU35" s="3">
        <f ca="1">Forudsætninger!AZ261*AW35</f>
        <v>0</v>
      </c>
      <c r="EV35" s="3">
        <f ca="1">Forudsætninger!BA261*AX35</f>
        <v>0</v>
      </c>
      <c r="EW35" s="3">
        <f ca="1">Forudsætninger!BB261*AY35</f>
        <v>0</v>
      </c>
      <c r="EX35" s="3">
        <f ca="1">IF(Input!$B35="I",$AZ35,0)</f>
        <v>0</v>
      </c>
      <c r="EY35" s="3">
        <f ca="1">IF(Input!$B35="II",$AZ35,0)</f>
        <v>0</v>
      </c>
      <c r="EZ35" s="3">
        <f ca="1">IF(Input!$B35="III",$AZ35,0)</f>
        <v>0</v>
      </c>
      <c r="FA35" s="3">
        <f ca="1">IF(Input!$B35="IV",$AZ35,0)</f>
        <v>0</v>
      </c>
      <c r="FB35" s="3">
        <f ca="1">IF(Input!$B35="I",$CY35,0)</f>
        <v>0</v>
      </c>
      <c r="FC35" s="3">
        <f ca="1">IF(Input!$B35="II",$CY35,0)</f>
        <v>0</v>
      </c>
      <c r="FD35" s="3">
        <f ca="1">IF(Input!$B35="III",$CY35,0)</f>
        <v>0</v>
      </c>
      <c r="FE35" s="3">
        <f ca="1">IF(Input!$B35="IV",$CY35,0)</f>
        <v>0</v>
      </c>
      <c r="FF35" s="3">
        <f ca="1">IF(Input!$C35="Økonomisk",$AZ35,0)</f>
        <v>0</v>
      </c>
      <c r="FG35" s="3">
        <f ca="1">IF(Input!$C35="Miljø",$AZ35,0)</f>
        <v>0</v>
      </c>
    </row>
    <row r="36" spans="1:163">
      <c r="A36" s="2" t="str">
        <f ca="1">IF(Input!A36="","",Input!A36)</f>
        <v/>
      </c>
      <c r="B36" s="3">
        <f ca="1">IF('Differentierede effekter'!D36="",Input!J36+Input!G36+IF(Forudsætninger!$B$4=1,Input!K36,0),'Differentierede effekter'!D36)</f>
        <v>0</v>
      </c>
      <c r="C36" s="3">
        <f ca="1">IF(C$2-$B$2&lt;Forudsætninger!$B$4,IF('Differentierede effekter'!H36="",IF(Forudsætninger!$B$4&gt;C$2-$B$2,Input!$G36,0)+IF(Forudsætninger!$B$4=C$2-$B$2+1,Input!$K36,0),'Differentierede effekter'!H36),0)</f>
        <v>0</v>
      </c>
      <c r="D36" s="3">
        <f ca="1">IF(D$2-$B$2&lt;Forudsætninger!$B$4,IF('Differentierede effekter'!L36="",IF(Forudsætninger!$B$4&gt;D$2-$B$2,Input!$G36,0)+IF(Forudsætninger!$B$4=D$2-$B$2+1,Input!$K36,0),'Differentierede effekter'!L36),0)</f>
        <v>0</v>
      </c>
      <c r="E36" s="3">
        <f ca="1">IF(E$2-$B$2&lt;Forudsætninger!$B$4,IF('Differentierede effekter'!P36="",IF(Forudsætninger!$B$4&gt;E$2-$B$2,Input!$G36,0)+IF(Forudsætninger!$B$4=E$2-$B$2+1,Input!$K36,0),'Differentierede effekter'!P36),0)</f>
        <v>0</v>
      </c>
      <c r="F36" s="3">
        <f ca="1">IF(F$2-$B$2&lt;Forudsætninger!$B$4,IF('Differentierede effekter'!T36="",IF(Forudsætninger!$B$4&gt;F$2-$B$2,Input!$G36,0)+IF(Forudsætninger!$B$4=F$2-$B$2+1,Input!$K36,0),'Differentierede effekter'!T36),0)</f>
        <v>0</v>
      </c>
      <c r="G36" s="3">
        <f ca="1">IF(G$2-$B$2&lt;Forudsætninger!$B$4,IF('Differentierede effekter'!X36="",IF(Forudsætninger!$B$4&gt;G$2-$B$2,Input!$G36,0)+IF(Forudsætninger!$B$4=G$2-$B$2+1,Input!$K36,0),'Differentierede effekter'!X36),0)</f>
        <v>0</v>
      </c>
      <c r="H36" s="3">
        <f ca="1">IF(H$2-$B$2&lt;Forudsætninger!$B$4,IF('Differentierede effekter'!AB36="",IF(Forudsætninger!$B$4&gt;H$2-$B$2,Input!$G36,0)+IF(Forudsætninger!$B$4=H$2-$B$2+1,Input!$K36,0),'Differentierede effekter'!AB36),0)</f>
        <v>0</v>
      </c>
      <c r="I36" s="3">
        <f ca="1">IF(I$2-$B$2&lt;Forudsætninger!$B$4,IF('Differentierede effekter'!AF36="",IF(Forudsætninger!$B$4&gt;I$2-$B$2,Input!$G36,0)+IF(Forudsætninger!$B$4=I$2-$B$2+1,Input!$K36,0),'Differentierede effekter'!AF36),0)</f>
        <v>0</v>
      </c>
      <c r="J36" s="3">
        <f ca="1">IF(J$2-$B$2&lt;Forudsætninger!$B$4,IF('Differentierede effekter'!AJ36="",IF(Forudsætninger!$B$4&gt;J$2-$B$2,Input!$G36,0)+IF(Forudsætninger!$B$4=J$2-$B$2+1,Input!$K36,0),'Differentierede effekter'!AJ36),0)</f>
        <v>0</v>
      </c>
      <c r="K36" s="3">
        <f ca="1">IF(K$2-$B$2&lt;Forudsætninger!$B$4,IF('Differentierede effekter'!AN36="",IF(Forudsætninger!$B$4&gt;K$2-$B$2,Input!$G36,0)+IF(Forudsætninger!$B$4=K$2-$B$2+1,Input!$K36,0),'Differentierede effekter'!AN36),0)</f>
        <v>0</v>
      </c>
      <c r="L36" s="3">
        <f ca="1">IF(L$2-$B$2&lt;Forudsætninger!$B$4,IF('Differentierede effekter'!AR36="",IF(Forudsætninger!$B$4&gt;L$2-$B$2,Input!$G36,0)+IF(Forudsætninger!$B$4=L$2-$B$2+1,Input!$K36,0),'Differentierede effekter'!AR36),0)</f>
        <v>0</v>
      </c>
      <c r="M36" s="3">
        <f ca="1">IF(M$2-$B$2&lt;Forudsætninger!$B$4,IF('Differentierede effekter'!AV36="",IF(Forudsætninger!$B$4&gt;M$2-$B$2,Input!$G36,0)+IF(Forudsætninger!$B$4=M$2-$B$2+1,Input!$K36,0),'Differentierede effekter'!AV36),0)</f>
        <v>0</v>
      </c>
      <c r="N36" s="3">
        <f ca="1">IF(N$2-$B$2&lt;Forudsætninger!$B$4,IF('Differentierede effekter'!AZ36="",IF(Forudsætninger!$B$4&gt;N$2-$B$2,Input!$G36,0)+IF(Forudsætninger!$B$4=N$2-$B$2+1,Input!$K36,0),'Differentierede effekter'!AZ36),0)</f>
        <v>0</v>
      </c>
      <c r="O36" s="3">
        <f ca="1">IF(O$2-$B$2&lt;Forudsætninger!$B$4,IF('Differentierede effekter'!BD36="",IF(Forudsætninger!$B$4&gt;O$2-$B$2,Input!$G36,0)+IF(Forudsætninger!$B$4=O$2-$B$2+1,Input!$K36,0),'Differentierede effekter'!BD36),0)</f>
        <v>0</v>
      </c>
      <c r="P36" s="3">
        <f ca="1">IF(P$2-$B$2&lt;Forudsætninger!$B$4,IF('Differentierede effekter'!BH36="",IF(Forudsætninger!$B$4&gt;P$2-$B$2,Input!$G36,0)+IF(Forudsætninger!$B$4=P$2-$B$2+1,Input!$K36,0),'Differentierede effekter'!BH36),0)</f>
        <v>0</v>
      </c>
      <c r="Q36" s="3">
        <f ca="1">IF(Q$2-$B$2&lt;Forudsætninger!$B$4,IF('Differentierede effekter'!BL36="",IF(Forudsætninger!$B$4&gt;Q$2-$B$2,Input!$G36,0)+IF(Forudsætninger!$B$4=Q$2-$B$2+1,Input!$K36,0),'Differentierede effekter'!BL36),0)</f>
        <v>0</v>
      </c>
      <c r="R36" s="3">
        <f ca="1">IF(R$2-$B$2&lt;Forudsætninger!$B$4,IF('Differentierede effekter'!BP36="",IF(Forudsætninger!$B$4&gt;R$2-$B$2,Input!$G36,0)+IF(Forudsætninger!$B$4=R$2-$B$2+1,Input!$K36,0),'Differentierede effekter'!BP36),0)</f>
        <v>0</v>
      </c>
      <c r="S36" s="3">
        <f ca="1">IF(S$2-$B$2&lt;Forudsætninger!$B$4,IF('Differentierede effekter'!BT36="",IF(Forudsætninger!$B$4&gt;S$2-$B$2,Input!$G36,0)+IF(Forudsætninger!$B$4=S$2-$B$2+1,Input!$K36,0),'Differentierede effekter'!BT36),0)</f>
        <v>0</v>
      </c>
      <c r="T36" s="3">
        <f ca="1">IF(T$2-$B$2&lt;Forudsætninger!$B$4,IF('Differentierede effekter'!BX36="",IF(Forudsætninger!$B$4&gt;T$2-$B$2,Input!$G36,0)+IF(Forudsætninger!$B$4=T$2-$B$2+1,Input!$K36,0),'Differentierede effekter'!BX36),0)</f>
        <v>0</v>
      </c>
      <c r="U36" s="3">
        <f ca="1">IF(U$2-$B$2&lt;Forudsætninger!$B$4,IF('Differentierede effekter'!CB36="",IF(Forudsætninger!$B$4&gt;U$2-$B$2,Input!$G36,0)+IF(Forudsætninger!$B$4=U$2-$B$2+1,Input!$K36,0),'Differentierede effekter'!CB36),0)</f>
        <v>0</v>
      </c>
      <c r="V36" s="3">
        <f ca="1">IF(V$2-$B$2&lt;Forudsætninger!$B$4,IF('Differentierede effekter'!CF36="",IF(Forudsætninger!$B$4&gt;V$2-$B$2,Input!$G36,0)+IF(Forudsætninger!$B$4=V$2-$B$2+1,Input!$K36,0),'Differentierede effekter'!CF36),0)</f>
        <v>0</v>
      </c>
      <c r="W36" s="3">
        <f ca="1">IF(W$2-$B$2&lt;Forudsætninger!$B$4,IF('Differentierede effekter'!CJ36="",IF(Forudsætninger!$B$4&gt;W$2-$B$2,Input!$G36,0)+IF(Forudsætninger!$B$4=W$2-$B$2+1,Input!$K36,0),'Differentierede effekter'!CJ36),0)</f>
        <v>0</v>
      </c>
      <c r="X36" s="3">
        <f ca="1">IF(X$2-$B$2&lt;Forudsætninger!$B$4,IF('Differentierede effekter'!CN36="",IF(Forudsætninger!$B$4&gt;X$2-$B$2,Input!$G36,0)+IF(Forudsætninger!$B$4=X$2-$B$2+1,Input!$K36,0),'Differentierede effekter'!CN36),0)</f>
        <v>0</v>
      </c>
      <c r="Y36" s="3">
        <f ca="1">IF(Y$2-$B$2&lt;Forudsætninger!$B$4,IF('Differentierede effekter'!CR36="",IF(Forudsætninger!$B$4&gt;Y$2-$B$2,Input!$G36,0)+IF(Forudsætninger!$B$4=Y$2-$B$2+1,Input!$K36,0),'Differentierede effekter'!CR36),0)</f>
        <v>0</v>
      </c>
      <c r="Z36" s="3">
        <f ca="1">IF(Z$2-$B$2&lt;Forudsætninger!$B$4,IF('Differentierede effekter'!CV36="",IF(Forudsætninger!$B$4&gt;Z$2-$B$2,Input!$G36,0)+IF(Forudsætninger!$B$4=Z$2-$B$2+1,Input!$K36,0),'Differentierede effekter'!CV36),0)</f>
        <v>0</v>
      </c>
      <c r="AA36" s="3">
        <f ca="1">IF(AA$2-$B$2&lt;Forudsætninger!$B$4,IF('Differentierede effekter'!CZ36="",IF(Forudsætninger!$B$4&gt;AA$2-$B$2,Input!$G36,0)+IF(Forudsætninger!$B$4=AA$2-$B$2+1,Input!$K36,0),'Differentierede effekter'!CZ36),0)</f>
        <v>0</v>
      </c>
      <c r="AB36" s="3">
        <f ca="1">IF(AB$2-$B$2&lt;Forudsætninger!$B$4,IF('Differentierede effekter'!DD36="",IF(Forudsætninger!$B$4&gt;AB$2-$B$2,Input!$G36,0)+IF(Forudsætninger!$B$4=AB$2-$B$2+1,Input!$K36,0),'Differentierede effekter'!DD36),0)</f>
        <v>0</v>
      </c>
      <c r="AC36" s="3">
        <f ca="1">IF(AC$2-$B$2&lt;Forudsætninger!$B$4,IF('Differentierede effekter'!DH36="",IF(Forudsætninger!$B$4&gt;AC$2-$B$2,Input!$G36,0)+IF(Forudsætninger!$B$4=AC$2-$B$2+1,Input!$K36,0),'Differentierede effekter'!DH36),0)</f>
        <v>0</v>
      </c>
      <c r="AD36" s="3">
        <f ca="1">IF(AD$2-$B$2&lt;Forudsætninger!$B$4,IF('Differentierede effekter'!DL36="",IF(Forudsætninger!$B$4&gt;AD$2-$B$2,Input!$G36,0)+IF(Forudsætninger!$B$4=AD$2-$B$2+1,Input!$K36,0),'Differentierede effekter'!DL36),0)</f>
        <v>0</v>
      </c>
      <c r="AE36" s="3">
        <f ca="1">IF(AE$2-$B$2&lt;Forudsætninger!$B$4,IF('Differentierede effekter'!DP36="",IF(Forudsætninger!$B$4&gt;AE$2-$B$2,Input!$G36,0)+IF(Forudsætninger!$B$4=AE$2-$B$2+1,Input!$K36,0),'Differentierede effekter'!DP36),0)</f>
        <v>0</v>
      </c>
      <c r="AF36" s="3">
        <f ca="1">IF(AF$2-$B$2&lt;Forudsætninger!$B$4,IF('Differentierede effekter'!DQ36="",IF(Forudsætninger!$B$4&gt;AF$2-$B$2,Input!$G36,0)+IF(Forudsætninger!$B$4=AF$2-$B$2+1,Input!$K36,0),'Differentierede effekter'!DQ36),0)</f>
        <v>0</v>
      </c>
      <c r="AG36" s="3">
        <f ca="1">IF(AG$2-$B$2&lt;Forudsætninger!$B$4,IF('Differentierede effekter'!DU36="",IF(Forudsætninger!$B$4&gt;AG$2-$B$2,Input!$G36,0)+IF(Forudsætninger!$B$4=AG$2-$B$2+1,Input!$K36,0),'Differentierede effekter'!DU36),0)</f>
        <v>0</v>
      </c>
      <c r="AH36" s="3">
        <f ca="1">IF(AH$2-$B$2&lt;Forudsætninger!$B$4,IF('Differentierede effekter'!DY36="",IF(Forudsætninger!$B$4&gt;AH$2-$B$2,Input!$G36,0)+IF(Forudsætninger!$B$4=AH$2-$B$2+1,Input!$K36,0),'Differentierede effekter'!DY36),0)</f>
        <v>0</v>
      </c>
      <c r="AI36" s="3">
        <f ca="1">IF(AI$2-$B$2&lt;Forudsætninger!$B$4,IF('Differentierede effekter'!EC36="",IF(Forudsætninger!$B$4&gt;AI$2-$B$2,Input!$G36,0)+IF(Forudsætninger!$B$4=AI$2-$B$2+1,Input!$K36,0),'Differentierede effekter'!EC36),0)</f>
        <v>0</v>
      </c>
      <c r="AJ36" s="3">
        <f ca="1">IF(AJ$2-$B$2&lt;Forudsætninger!$B$4,IF('Differentierede effekter'!EG36="",IF(Forudsætninger!$B$4&gt;AJ$2-$B$2,Input!$G36,0)+IF(Forudsætninger!$B$4=AJ$2-$B$2+1,Input!$K36,0),'Differentierede effekter'!EG36),0)</f>
        <v>0</v>
      </c>
      <c r="AK36" s="3">
        <f ca="1">IF(AK$2-$B$2&lt;Forudsætninger!$B$4,IF('Differentierede effekter'!EK36="",IF(Forudsætninger!$B$4&gt;AK$2-$B$2,Input!$G36,0)+IF(Forudsætninger!$B$4=AK$2-$B$2+1,Input!$K36,0),'Differentierede effekter'!EK36),0)</f>
        <v>0</v>
      </c>
      <c r="AL36" s="3">
        <f ca="1">IF(AL$2-$B$2&lt;Forudsætninger!$B$4,IF('Differentierede effekter'!EO36="",IF(Forudsætninger!$B$4&gt;AL$2-$B$2,Input!$G36,0)+IF(Forudsætninger!$B$4=AL$2-$B$2+1,Input!$K36,0),'Differentierede effekter'!EO36),0)</f>
        <v>0</v>
      </c>
      <c r="AM36" s="3">
        <f ca="1">IF(AM$2-$B$2&lt;Forudsætninger!$B$4,IF('Differentierede effekter'!EP36="",IF(Forudsætninger!$B$4&gt;AM$2-$B$2,Input!$G36,0)+IF(Forudsætninger!$B$4=AM$2-$B$2+1,Input!$K36,0),'Differentierede effekter'!EP36),0)</f>
        <v>0</v>
      </c>
      <c r="AN36" s="3">
        <f ca="1">IF(AN$2-$B$2&lt;Forudsætninger!$B$4,IF('Differentierede effekter'!ET36="",IF(Forudsætninger!$B$4&gt;AN$2-$B$2,Input!$G36,0)+IF(Forudsætninger!$B$4=AN$2-$B$2+1,Input!$K36,0),'Differentierede effekter'!ET36),0)</f>
        <v>0</v>
      </c>
      <c r="AO36" s="3">
        <f ca="1">IF(AO$2-$B$2&lt;Forudsætninger!$B$4,IF('Differentierede effekter'!EX36="",IF(Forudsætninger!$B$4&gt;AO$2-$B$2,Input!$G36,0)+IF(Forudsætninger!$B$4=AO$2-$B$2+1,Input!$K36,0),'Differentierede effekter'!EX36),0)</f>
        <v>0</v>
      </c>
      <c r="AP36" s="3">
        <f ca="1">IF(AP$2-$B$2&lt;Forudsætninger!$B$4,IF('Differentierede effekter'!FB36="",IF(Forudsætninger!$B$4&gt;AP$2-$B$2,Input!$G36,0)+IF(Forudsætninger!$B$4=AP$2-$B$2+1,Input!$K36,0),'Differentierede effekter'!FB36),0)</f>
        <v>0</v>
      </c>
      <c r="AQ36" s="3">
        <f ca="1">IF(AQ$2-$B$2&lt;Forudsætninger!$B$4,IF('Differentierede effekter'!FF36="",IF(Forudsætninger!$B$4&gt;AQ$2-$B$2,Input!$G36,0)+IF(Forudsætninger!$B$4=AQ$2-$B$2+1,Input!$K36,0),'Differentierede effekter'!FF36),0)</f>
        <v>0</v>
      </c>
      <c r="AR36" s="3">
        <f ca="1">IF(AR$2-$B$2&lt;Forudsætninger!$B$4,IF('Differentierede effekter'!FJ36="",IF(Forudsætninger!$B$4&gt;AR$2-$B$2,Input!$G36,0)+IF(Forudsætninger!$B$4=AR$2-$B$2+1,Input!$K36,0),'Differentierede effekter'!FJ36),0)</f>
        <v>0</v>
      </c>
      <c r="AS36" s="3">
        <f ca="1">IF(AS$2-$B$2&lt;Forudsætninger!$B$4,IF('Differentierede effekter'!FN36="",IF(Forudsætninger!$B$4&gt;AS$2-$B$2,Input!$G36,0)+IF(Forudsætninger!$B$4=AS$2-$B$2+1,Input!$K36,0),'Differentierede effekter'!FN36),0)</f>
        <v>0</v>
      </c>
      <c r="AT36" s="3">
        <f ca="1">IF(AT$2-$B$2&lt;Forudsætninger!$B$4,IF('Differentierede effekter'!FR36="",IF(Forudsætninger!$B$4&gt;AT$2-$B$2,Input!$G36,0)+IF(Forudsætninger!$B$4=AT$2-$B$2+1,Input!$K36,0),'Differentierede effekter'!FR36),0)</f>
        <v>0</v>
      </c>
      <c r="AU36" s="3">
        <f ca="1">IF(AU$2-$B$2&lt;Forudsætninger!$B$4,IF('Differentierede effekter'!FV36="",IF(Forudsætninger!$B$4&gt;AU$2-$B$2,Input!$G36,0)+IF(Forudsætninger!$B$4=AU$2-$B$2+1,Input!$K36,0),'Differentierede effekter'!FV36),0)</f>
        <v>0</v>
      </c>
      <c r="AV36" s="3">
        <f ca="1">IF(AV$2-$B$2&lt;Forudsætninger!$B$4,IF('Differentierede effekter'!FZ36="",IF(Forudsætninger!$B$4&gt;AV$2-$B$2,Input!$G36,0)+IF(Forudsætninger!$B$4=AV$2-$B$2+1,Input!$K36,0),'Differentierede effekter'!FZ36),0)</f>
        <v>0</v>
      </c>
      <c r="AW36" s="3">
        <f ca="1">IF(AW$2-$B$2&lt;Forudsætninger!$B$4,IF('Differentierede effekter'!GD36="",IF(Forudsætninger!$B$4&gt;AW$2-$B$2,Input!$G36,0)+IF(Forudsætninger!$B$4=AW$2-$B$2+1,Input!$K36,0),'Differentierede effekter'!GD36),0)</f>
        <v>0</v>
      </c>
      <c r="AX36" s="3">
        <f ca="1">IF(AX$2-$B$2&lt;Forudsætninger!$B$4,IF('Differentierede effekter'!GH36="",IF(Forudsætninger!$B$4&gt;AX$2-$B$2,Input!$G36,0)+IF(Forudsætninger!$B$4=AX$2-$B$2+1,Input!$K36,0),'Differentierede effekter'!GH36),0)</f>
        <v>0</v>
      </c>
      <c r="AY36" s="3">
        <f ca="1">IF(AY$2-$B$2&lt;Forudsætninger!$B$4,IF('Differentierede effekter'!GL36="",IF(Forudsætninger!$B$4&gt;AY$2-$B$2,Input!$G36,0)+IF(Forudsætninger!$B$4=AY$2-$B$2+1,Input!$K36,0),'Differentierede effekter'!GL36),0)</f>
        <v>0</v>
      </c>
      <c r="AZ36" s="4">
        <f ca="1">NPV(Forudsætninger!$B$2,BA36:CX36)*(1+Forudsætninger!$B$2)</f>
        <v>0</v>
      </c>
      <c r="BA36" s="3">
        <f ca="1">Forudsætninger!B116*B36</f>
        <v>0</v>
      </c>
      <c r="BB36" s="3">
        <f ca="1">Forudsætninger!C116*C36</f>
        <v>0</v>
      </c>
      <c r="BC36" s="3">
        <f ca="1">Forudsætninger!D116*D36</f>
        <v>0</v>
      </c>
      <c r="BD36" s="3">
        <f ca="1">Forudsætninger!E116*E36</f>
        <v>0</v>
      </c>
      <c r="BE36" s="3">
        <f ca="1">Forudsætninger!F116*F36</f>
        <v>0</v>
      </c>
      <c r="BF36" s="3">
        <f ca="1">Forudsætninger!G116*G36</f>
        <v>0</v>
      </c>
      <c r="BG36" s="3">
        <f ca="1">Forudsætninger!H116*H36</f>
        <v>0</v>
      </c>
      <c r="BH36" s="3">
        <f ca="1">Forudsætninger!I116*I36</f>
        <v>0</v>
      </c>
      <c r="BI36" s="3">
        <f ca="1">Forudsætninger!J116*J36</f>
        <v>0</v>
      </c>
      <c r="BJ36" s="3">
        <f ca="1">Forudsætninger!K116*K36</f>
        <v>0</v>
      </c>
      <c r="BK36" s="3">
        <f ca="1">Forudsætninger!L116*L36</f>
        <v>0</v>
      </c>
      <c r="BL36" s="3">
        <f ca="1">Forudsætninger!M116*M36</f>
        <v>0</v>
      </c>
      <c r="BM36" s="3">
        <f ca="1">Forudsætninger!N116*N36</f>
        <v>0</v>
      </c>
      <c r="BN36" s="3">
        <f ca="1">Forudsætninger!O116*O36</f>
        <v>0</v>
      </c>
      <c r="BO36" s="3">
        <f ca="1">Forudsætninger!P116*P36</f>
        <v>0</v>
      </c>
      <c r="BP36" s="3">
        <f ca="1">Forudsætninger!Q116*Q36</f>
        <v>0</v>
      </c>
      <c r="BQ36" s="3">
        <f ca="1">Forudsætninger!R116*R36</f>
        <v>0</v>
      </c>
      <c r="BR36" s="3">
        <f ca="1">Forudsætninger!S116*S36</f>
        <v>0</v>
      </c>
      <c r="BS36" s="3">
        <f ca="1">Forudsætninger!T116*T36</f>
        <v>0</v>
      </c>
      <c r="BT36" s="3">
        <f ca="1">Forudsætninger!U116*U36</f>
        <v>0</v>
      </c>
      <c r="BU36" s="3">
        <f ca="1">Forudsætninger!V116*V36</f>
        <v>0</v>
      </c>
      <c r="BV36" s="3">
        <f ca="1">Forudsætninger!W116*W36</f>
        <v>0</v>
      </c>
      <c r="BW36" s="3">
        <f ca="1">Forudsætninger!X116*X36</f>
        <v>0</v>
      </c>
      <c r="BX36" s="3">
        <f ca="1">Forudsætninger!Y116*Y36</f>
        <v>0</v>
      </c>
      <c r="BY36" s="3">
        <f ca="1">Forudsætninger!Z116*Z36</f>
        <v>0</v>
      </c>
      <c r="BZ36" s="3">
        <f ca="1">Forudsætninger!AA116*AA36</f>
        <v>0</v>
      </c>
      <c r="CA36" s="3">
        <f ca="1">Forudsætninger!AB116*AB36</f>
        <v>0</v>
      </c>
      <c r="CB36" s="3">
        <f ca="1">Forudsætninger!AC116*AC36</f>
        <v>0</v>
      </c>
      <c r="CC36" s="3">
        <f ca="1">Forudsætninger!AD116*AD36</f>
        <v>0</v>
      </c>
      <c r="CD36" s="3">
        <f ca="1">Forudsætninger!AE116*AE36</f>
        <v>0</v>
      </c>
      <c r="CE36" s="3">
        <f ca="1">Forudsætninger!AF116*AF36</f>
        <v>0</v>
      </c>
      <c r="CF36" s="3">
        <f ca="1">Forudsætninger!AG116*AG36</f>
        <v>0</v>
      </c>
      <c r="CG36" s="3">
        <f ca="1">Forudsætninger!AH116*AH36</f>
        <v>0</v>
      </c>
      <c r="CH36" s="3">
        <f ca="1">Forudsætninger!AI116*AI36</f>
        <v>0</v>
      </c>
      <c r="CI36" s="3">
        <f ca="1">Forudsætninger!AJ116*AJ36</f>
        <v>0</v>
      </c>
      <c r="CJ36" s="3">
        <f ca="1">Forudsætninger!AK116*AK36</f>
        <v>0</v>
      </c>
      <c r="CK36" s="3">
        <f ca="1">Forudsætninger!AL116*AL36</f>
        <v>0</v>
      </c>
      <c r="CL36" s="3">
        <f ca="1">Forudsætninger!AM116*AM36</f>
        <v>0</v>
      </c>
      <c r="CM36" s="3">
        <f ca="1">Forudsætninger!AN116*AN36</f>
        <v>0</v>
      </c>
      <c r="CN36" s="3">
        <f ca="1">Forudsætninger!AO116*AO36</f>
        <v>0</v>
      </c>
      <c r="CO36" s="3">
        <f ca="1">Forudsætninger!AP116*AP36</f>
        <v>0</v>
      </c>
      <c r="CP36" s="3">
        <f ca="1">Forudsætninger!AQ116*AQ36</f>
        <v>0</v>
      </c>
      <c r="CQ36" s="3">
        <f ca="1">Forudsætninger!AR116*AR36</f>
        <v>0</v>
      </c>
      <c r="CR36" s="3">
        <f ca="1">Forudsætninger!AS116*AS36</f>
        <v>0</v>
      </c>
      <c r="CS36" s="3">
        <f ca="1">Forudsætninger!AT116*AT36</f>
        <v>0</v>
      </c>
      <c r="CT36" s="3">
        <f ca="1">Forudsætninger!AU116*AU36</f>
        <v>0</v>
      </c>
      <c r="CU36" s="3">
        <f ca="1">Forudsætninger!AV116*AV36</f>
        <v>0</v>
      </c>
      <c r="CV36" s="3">
        <f ca="1">Forudsætninger!AW116*AW36</f>
        <v>0</v>
      </c>
      <c r="CW36" s="3">
        <f ca="1">Forudsætninger!AX116*AX36</f>
        <v>0</v>
      </c>
      <c r="CX36" s="3">
        <f ca="1">Forudsætninger!AY116*AY36</f>
        <v>0</v>
      </c>
      <c r="CY36" s="4">
        <f ca="1">NPV(Forudsætninger!$B$3,CZ36:EW36)*(1+Forudsætninger!$B$3)</f>
        <v>0</v>
      </c>
      <c r="CZ36" s="3">
        <f ca="1">Forudsætninger!E262*B36</f>
        <v>0</v>
      </c>
      <c r="DA36" s="3">
        <f ca="1">Forudsætninger!F262*C36</f>
        <v>0</v>
      </c>
      <c r="DB36" s="3">
        <f ca="1">Forudsætninger!G262*D36</f>
        <v>0</v>
      </c>
      <c r="DC36" s="3">
        <f ca="1">Forudsætninger!H262*E36</f>
        <v>0</v>
      </c>
      <c r="DD36" s="3">
        <f ca="1">Forudsætninger!I262*F36</f>
        <v>0</v>
      </c>
      <c r="DE36" s="3">
        <f ca="1">Forudsætninger!J262*G36</f>
        <v>0</v>
      </c>
      <c r="DF36" s="3">
        <f ca="1">Forudsætninger!K262*H36</f>
        <v>0</v>
      </c>
      <c r="DG36" s="3">
        <f ca="1">Forudsætninger!L262*I36</f>
        <v>0</v>
      </c>
      <c r="DH36" s="3">
        <f ca="1">Forudsætninger!M262*J36</f>
        <v>0</v>
      </c>
      <c r="DI36" s="3">
        <f ca="1">Forudsætninger!N262*K36</f>
        <v>0</v>
      </c>
      <c r="DJ36" s="3">
        <f ca="1">Forudsætninger!O262*L36</f>
        <v>0</v>
      </c>
      <c r="DK36" s="3">
        <f ca="1">Forudsætninger!P262*M36</f>
        <v>0</v>
      </c>
      <c r="DL36" s="3">
        <f ca="1">Forudsætninger!Q262*N36</f>
        <v>0</v>
      </c>
      <c r="DM36" s="3">
        <f ca="1">Forudsætninger!R262*O36</f>
        <v>0</v>
      </c>
      <c r="DN36" s="3">
        <f ca="1">Forudsætninger!S262*P36</f>
        <v>0</v>
      </c>
      <c r="DO36" s="3">
        <f ca="1">Forudsætninger!T262*Q36</f>
        <v>0</v>
      </c>
      <c r="DP36" s="3">
        <f ca="1">Forudsætninger!U262*R36</f>
        <v>0</v>
      </c>
      <c r="DQ36" s="3">
        <f ca="1">Forudsætninger!V262*S36</f>
        <v>0</v>
      </c>
      <c r="DR36" s="3">
        <f ca="1">Forudsætninger!W262*T36</f>
        <v>0</v>
      </c>
      <c r="DS36" s="3">
        <f ca="1">Forudsætninger!X262*U36</f>
        <v>0</v>
      </c>
      <c r="DT36" s="3">
        <f ca="1">Forudsætninger!Y262*V36</f>
        <v>0</v>
      </c>
      <c r="DU36" s="3">
        <f ca="1">Forudsætninger!Z262*W36</f>
        <v>0</v>
      </c>
      <c r="DV36" s="3">
        <f ca="1">Forudsætninger!AA262*X36</f>
        <v>0</v>
      </c>
      <c r="DW36" s="3">
        <f ca="1">Forudsætninger!AB262*Y36</f>
        <v>0</v>
      </c>
      <c r="DX36" s="3">
        <f ca="1">Forudsætninger!AC262*Z36</f>
        <v>0</v>
      </c>
      <c r="DY36" s="3">
        <f ca="1">Forudsætninger!AD262*AA36</f>
        <v>0</v>
      </c>
      <c r="DZ36" s="3">
        <f ca="1">Forudsætninger!AE262*AB36</f>
        <v>0</v>
      </c>
      <c r="EA36" s="3">
        <f ca="1">Forudsætninger!AF262*AC36</f>
        <v>0</v>
      </c>
      <c r="EB36" s="3">
        <f ca="1">Forudsætninger!AG262*AD36</f>
        <v>0</v>
      </c>
      <c r="EC36" s="3">
        <f ca="1">Forudsætninger!AH262*AE36</f>
        <v>0</v>
      </c>
      <c r="ED36" s="3">
        <f ca="1">Forudsætninger!AI262*AF36</f>
        <v>0</v>
      </c>
      <c r="EE36" s="3">
        <f ca="1">Forudsætninger!AJ262*AG36</f>
        <v>0</v>
      </c>
      <c r="EF36" s="3">
        <f ca="1">Forudsætninger!AK262*AH36</f>
        <v>0</v>
      </c>
      <c r="EG36" s="3">
        <f ca="1">Forudsætninger!AL262*AI36</f>
        <v>0</v>
      </c>
      <c r="EH36" s="3">
        <f ca="1">Forudsætninger!AM262*AJ36</f>
        <v>0</v>
      </c>
      <c r="EI36" s="3">
        <f ca="1">Forudsætninger!AN262*AK36</f>
        <v>0</v>
      </c>
      <c r="EJ36" s="3">
        <f ca="1">Forudsætninger!AO262*AL36</f>
        <v>0</v>
      </c>
      <c r="EK36" s="3">
        <f ca="1">Forudsætninger!AP262*AM36</f>
        <v>0</v>
      </c>
      <c r="EL36" s="3">
        <f ca="1">Forudsætninger!AQ262*AN36</f>
        <v>0</v>
      </c>
      <c r="EM36" s="3">
        <f ca="1">Forudsætninger!AR262*AO36</f>
        <v>0</v>
      </c>
      <c r="EN36" s="3">
        <f ca="1">Forudsætninger!AS262*AP36</f>
        <v>0</v>
      </c>
      <c r="EO36" s="3">
        <f ca="1">Forudsætninger!AT262*AQ36</f>
        <v>0</v>
      </c>
      <c r="EP36" s="3">
        <f ca="1">Forudsætninger!AU262*AR36</f>
        <v>0</v>
      </c>
      <c r="EQ36" s="3">
        <f ca="1">Forudsætninger!AV262*AS36</f>
        <v>0</v>
      </c>
      <c r="ER36" s="3">
        <f ca="1">Forudsætninger!AW262*AT36</f>
        <v>0</v>
      </c>
      <c r="ES36" s="3">
        <f ca="1">Forudsætninger!AX262*AU36</f>
        <v>0</v>
      </c>
      <c r="ET36" s="3">
        <f ca="1">Forudsætninger!AY262*AV36</f>
        <v>0</v>
      </c>
      <c r="EU36" s="3">
        <f ca="1">Forudsætninger!AZ262*AW36</f>
        <v>0</v>
      </c>
      <c r="EV36" s="3">
        <f ca="1">Forudsætninger!BA262*AX36</f>
        <v>0</v>
      </c>
      <c r="EW36" s="3">
        <f ca="1">Forudsætninger!BB262*AY36</f>
        <v>0</v>
      </c>
      <c r="EX36" s="3">
        <f ca="1">IF(Input!$B36="I",$AZ36,0)</f>
        <v>0</v>
      </c>
      <c r="EY36" s="3">
        <f ca="1">IF(Input!$B36="II",$AZ36,0)</f>
        <v>0</v>
      </c>
      <c r="EZ36" s="3">
        <f ca="1">IF(Input!$B36="III",$AZ36,0)</f>
        <v>0</v>
      </c>
      <c r="FA36" s="3">
        <f ca="1">IF(Input!$B36="IV",$AZ36,0)</f>
        <v>0</v>
      </c>
      <c r="FB36" s="3">
        <f ca="1">IF(Input!$B36="I",$CY36,0)</f>
        <v>0</v>
      </c>
      <c r="FC36" s="3">
        <f ca="1">IF(Input!$B36="II",$CY36,0)</f>
        <v>0</v>
      </c>
      <c r="FD36" s="3">
        <f ca="1">IF(Input!$B36="III",$CY36,0)</f>
        <v>0</v>
      </c>
      <c r="FE36" s="3">
        <f ca="1">IF(Input!$B36="IV",$CY36,0)</f>
        <v>0</v>
      </c>
      <c r="FF36" s="3">
        <f ca="1">IF(Input!$C36="Økonomisk",$AZ36,0)</f>
        <v>0</v>
      </c>
      <c r="FG36" s="3">
        <f ca="1">IF(Input!$C36="Miljø",$AZ36,0)</f>
        <v>0</v>
      </c>
    </row>
    <row r="37" spans="1:163">
      <c r="A37" s="2" t="str">
        <f ca="1">IF(Input!A37="","",Input!A37)</f>
        <v/>
      </c>
      <c r="B37" s="3">
        <f ca="1">IF('Differentierede effekter'!D37="",Input!J37+Input!G37+IF(Forudsætninger!$B$4=1,Input!K37,0),'Differentierede effekter'!D37)</f>
        <v>0</v>
      </c>
      <c r="C37" s="3">
        <f ca="1">IF(C$2-$B$2&lt;Forudsætninger!$B$4,IF('Differentierede effekter'!H37="",IF(Forudsætninger!$B$4&gt;C$2-$B$2,Input!$G37,0)+IF(Forudsætninger!$B$4=C$2-$B$2+1,Input!$K37,0),'Differentierede effekter'!H37),0)</f>
        <v>0</v>
      </c>
      <c r="D37" s="3">
        <f ca="1">IF(D$2-$B$2&lt;Forudsætninger!$B$4,IF('Differentierede effekter'!L37="",IF(Forudsætninger!$B$4&gt;D$2-$B$2,Input!$G37,0)+IF(Forudsætninger!$B$4=D$2-$B$2+1,Input!$K37,0),'Differentierede effekter'!L37),0)</f>
        <v>0</v>
      </c>
      <c r="E37" s="3">
        <f ca="1">IF(E$2-$B$2&lt;Forudsætninger!$B$4,IF('Differentierede effekter'!P37="",IF(Forudsætninger!$B$4&gt;E$2-$B$2,Input!$G37,0)+IF(Forudsætninger!$B$4=E$2-$B$2+1,Input!$K37,0),'Differentierede effekter'!P37),0)</f>
        <v>0</v>
      </c>
      <c r="F37" s="3">
        <f ca="1">IF(F$2-$B$2&lt;Forudsætninger!$B$4,IF('Differentierede effekter'!T37="",IF(Forudsætninger!$B$4&gt;F$2-$B$2,Input!$G37,0)+IF(Forudsætninger!$B$4=F$2-$B$2+1,Input!$K37,0),'Differentierede effekter'!T37),0)</f>
        <v>0</v>
      </c>
      <c r="G37" s="3">
        <f ca="1">IF(G$2-$B$2&lt;Forudsætninger!$B$4,IF('Differentierede effekter'!X37="",IF(Forudsætninger!$B$4&gt;G$2-$B$2,Input!$G37,0)+IF(Forudsætninger!$B$4=G$2-$B$2+1,Input!$K37,0),'Differentierede effekter'!X37),0)</f>
        <v>0</v>
      </c>
      <c r="H37" s="3">
        <f ca="1">IF(H$2-$B$2&lt;Forudsætninger!$B$4,IF('Differentierede effekter'!AB37="",IF(Forudsætninger!$B$4&gt;H$2-$B$2,Input!$G37,0)+IF(Forudsætninger!$B$4=H$2-$B$2+1,Input!$K37,0),'Differentierede effekter'!AB37),0)</f>
        <v>0</v>
      </c>
      <c r="I37" s="3">
        <f ca="1">IF(I$2-$B$2&lt;Forudsætninger!$B$4,IF('Differentierede effekter'!AF37="",IF(Forudsætninger!$B$4&gt;I$2-$B$2,Input!$G37,0)+IF(Forudsætninger!$B$4=I$2-$B$2+1,Input!$K37,0),'Differentierede effekter'!AF37),0)</f>
        <v>0</v>
      </c>
      <c r="J37" s="3">
        <f ca="1">IF(J$2-$B$2&lt;Forudsætninger!$B$4,IF('Differentierede effekter'!AJ37="",IF(Forudsætninger!$B$4&gt;J$2-$B$2,Input!$G37,0)+IF(Forudsætninger!$B$4=J$2-$B$2+1,Input!$K37,0),'Differentierede effekter'!AJ37),0)</f>
        <v>0</v>
      </c>
      <c r="K37" s="3">
        <f ca="1">IF(K$2-$B$2&lt;Forudsætninger!$B$4,IF('Differentierede effekter'!AN37="",IF(Forudsætninger!$B$4&gt;K$2-$B$2,Input!$G37,0)+IF(Forudsætninger!$B$4=K$2-$B$2+1,Input!$K37,0),'Differentierede effekter'!AN37),0)</f>
        <v>0</v>
      </c>
      <c r="L37" s="3">
        <f ca="1">IF(L$2-$B$2&lt;Forudsætninger!$B$4,IF('Differentierede effekter'!AR37="",IF(Forudsætninger!$B$4&gt;L$2-$B$2,Input!$G37,0)+IF(Forudsætninger!$B$4=L$2-$B$2+1,Input!$K37,0),'Differentierede effekter'!AR37),0)</f>
        <v>0</v>
      </c>
      <c r="M37" s="3">
        <f ca="1">IF(M$2-$B$2&lt;Forudsætninger!$B$4,IF('Differentierede effekter'!AV37="",IF(Forudsætninger!$B$4&gt;M$2-$B$2,Input!$G37,0)+IF(Forudsætninger!$B$4=M$2-$B$2+1,Input!$K37,0),'Differentierede effekter'!AV37),0)</f>
        <v>0</v>
      </c>
      <c r="N37" s="3">
        <f ca="1">IF(N$2-$B$2&lt;Forudsætninger!$B$4,IF('Differentierede effekter'!AZ37="",IF(Forudsætninger!$B$4&gt;N$2-$B$2,Input!$G37,0)+IF(Forudsætninger!$B$4=N$2-$B$2+1,Input!$K37,0),'Differentierede effekter'!AZ37),0)</f>
        <v>0</v>
      </c>
      <c r="O37" s="3">
        <f ca="1">IF(O$2-$B$2&lt;Forudsætninger!$B$4,IF('Differentierede effekter'!BD37="",IF(Forudsætninger!$B$4&gt;O$2-$B$2,Input!$G37,0)+IF(Forudsætninger!$B$4=O$2-$B$2+1,Input!$K37,0),'Differentierede effekter'!BD37),0)</f>
        <v>0</v>
      </c>
      <c r="P37" s="3">
        <f ca="1">IF(P$2-$B$2&lt;Forudsætninger!$B$4,IF('Differentierede effekter'!BH37="",IF(Forudsætninger!$B$4&gt;P$2-$B$2,Input!$G37,0)+IF(Forudsætninger!$B$4=P$2-$B$2+1,Input!$K37,0),'Differentierede effekter'!BH37),0)</f>
        <v>0</v>
      </c>
      <c r="Q37" s="3">
        <f ca="1">IF(Q$2-$B$2&lt;Forudsætninger!$B$4,IF('Differentierede effekter'!BL37="",IF(Forudsætninger!$B$4&gt;Q$2-$B$2,Input!$G37,0)+IF(Forudsætninger!$B$4=Q$2-$B$2+1,Input!$K37,0),'Differentierede effekter'!BL37),0)</f>
        <v>0</v>
      </c>
      <c r="R37" s="3">
        <f ca="1">IF(R$2-$B$2&lt;Forudsætninger!$B$4,IF('Differentierede effekter'!BP37="",IF(Forudsætninger!$B$4&gt;R$2-$B$2,Input!$G37,0)+IF(Forudsætninger!$B$4=R$2-$B$2+1,Input!$K37,0),'Differentierede effekter'!BP37),0)</f>
        <v>0</v>
      </c>
      <c r="S37" s="3">
        <f ca="1">IF(S$2-$B$2&lt;Forudsætninger!$B$4,IF('Differentierede effekter'!BT37="",IF(Forudsætninger!$B$4&gt;S$2-$B$2,Input!$G37,0)+IF(Forudsætninger!$B$4=S$2-$B$2+1,Input!$K37,0),'Differentierede effekter'!BT37),0)</f>
        <v>0</v>
      </c>
      <c r="T37" s="3">
        <f ca="1">IF(T$2-$B$2&lt;Forudsætninger!$B$4,IF('Differentierede effekter'!BX37="",IF(Forudsætninger!$B$4&gt;T$2-$B$2,Input!$G37,0)+IF(Forudsætninger!$B$4=T$2-$B$2+1,Input!$K37,0),'Differentierede effekter'!BX37),0)</f>
        <v>0</v>
      </c>
      <c r="U37" s="3">
        <f ca="1">IF(U$2-$B$2&lt;Forudsætninger!$B$4,IF('Differentierede effekter'!CB37="",IF(Forudsætninger!$B$4&gt;U$2-$B$2,Input!$G37,0)+IF(Forudsætninger!$B$4=U$2-$B$2+1,Input!$K37,0),'Differentierede effekter'!CB37),0)</f>
        <v>0</v>
      </c>
      <c r="V37" s="3">
        <f ca="1">IF(V$2-$B$2&lt;Forudsætninger!$B$4,IF('Differentierede effekter'!CF37="",IF(Forudsætninger!$B$4&gt;V$2-$B$2,Input!$G37,0)+IF(Forudsætninger!$B$4=V$2-$B$2+1,Input!$K37,0),'Differentierede effekter'!CF37),0)</f>
        <v>0</v>
      </c>
      <c r="W37" s="3">
        <f ca="1">IF(W$2-$B$2&lt;Forudsætninger!$B$4,IF('Differentierede effekter'!CJ37="",IF(Forudsætninger!$B$4&gt;W$2-$B$2,Input!$G37,0)+IF(Forudsætninger!$B$4=W$2-$B$2+1,Input!$K37,0),'Differentierede effekter'!CJ37),0)</f>
        <v>0</v>
      </c>
      <c r="X37" s="3">
        <f ca="1">IF(X$2-$B$2&lt;Forudsætninger!$B$4,IF('Differentierede effekter'!CN37="",IF(Forudsætninger!$B$4&gt;X$2-$B$2,Input!$G37,0)+IF(Forudsætninger!$B$4=X$2-$B$2+1,Input!$K37,0),'Differentierede effekter'!CN37),0)</f>
        <v>0</v>
      </c>
      <c r="Y37" s="3">
        <f ca="1">IF(Y$2-$B$2&lt;Forudsætninger!$B$4,IF('Differentierede effekter'!CR37="",IF(Forudsætninger!$B$4&gt;Y$2-$B$2,Input!$G37,0)+IF(Forudsætninger!$B$4=Y$2-$B$2+1,Input!$K37,0),'Differentierede effekter'!CR37),0)</f>
        <v>0</v>
      </c>
      <c r="Z37" s="3">
        <f ca="1">IF(Z$2-$B$2&lt;Forudsætninger!$B$4,IF('Differentierede effekter'!CV37="",IF(Forudsætninger!$B$4&gt;Z$2-$B$2,Input!$G37,0)+IF(Forudsætninger!$B$4=Z$2-$B$2+1,Input!$K37,0),'Differentierede effekter'!CV37),0)</f>
        <v>0</v>
      </c>
      <c r="AA37" s="3">
        <f ca="1">IF(AA$2-$B$2&lt;Forudsætninger!$B$4,IF('Differentierede effekter'!CZ37="",IF(Forudsætninger!$B$4&gt;AA$2-$B$2,Input!$G37,0)+IF(Forudsætninger!$B$4=AA$2-$B$2+1,Input!$K37,0),'Differentierede effekter'!CZ37),0)</f>
        <v>0</v>
      </c>
      <c r="AB37" s="3">
        <f ca="1">IF(AB$2-$B$2&lt;Forudsætninger!$B$4,IF('Differentierede effekter'!DD37="",IF(Forudsætninger!$B$4&gt;AB$2-$B$2,Input!$G37,0)+IF(Forudsætninger!$B$4=AB$2-$B$2+1,Input!$K37,0),'Differentierede effekter'!DD37),0)</f>
        <v>0</v>
      </c>
      <c r="AC37" s="3">
        <f ca="1">IF(AC$2-$B$2&lt;Forudsætninger!$B$4,IF('Differentierede effekter'!DH37="",IF(Forudsætninger!$B$4&gt;AC$2-$B$2,Input!$G37,0)+IF(Forudsætninger!$B$4=AC$2-$B$2+1,Input!$K37,0),'Differentierede effekter'!DH37),0)</f>
        <v>0</v>
      </c>
      <c r="AD37" s="3">
        <f ca="1">IF(AD$2-$B$2&lt;Forudsætninger!$B$4,IF('Differentierede effekter'!DL37="",IF(Forudsætninger!$B$4&gt;AD$2-$B$2,Input!$G37,0)+IF(Forudsætninger!$B$4=AD$2-$B$2+1,Input!$K37,0),'Differentierede effekter'!DL37),0)</f>
        <v>0</v>
      </c>
      <c r="AE37" s="3">
        <f ca="1">IF(AE$2-$B$2&lt;Forudsætninger!$B$4,IF('Differentierede effekter'!DP37="",IF(Forudsætninger!$B$4&gt;AE$2-$B$2,Input!$G37,0)+IF(Forudsætninger!$B$4=AE$2-$B$2+1,Input!$K37,0),'Differentierede effekter'!DP37),0)</f>
        <v>0</v>
      </c>
      <c r="AF37" s="3">
        <f ca="1">IF(AF$2-$B$2&lt;Forudsætninger!$B$4,IF('Differentierede effekter'!DQ37="",IF(Forudsætninger!$B$4&gt;AF$2-$B$2,Input!$G37,0)+IF(Forudsætninger!$B$4=AF$2-$B$2+1,Input!$K37,0),'Differentierede effekter'!DQ37),0)</f>
        <v>0</v>
      </c>
      <c r="AG37" s="3">
        <f ca="1">IF(AG$2-$B$2&lt;Forudsætninger!$B$4,IF('Differentierede effekter'!DU37="",IF(Forudsætninger!$B$4&gt;AG$2-$B$2,Input!$G37,0)+IF(Forudsætninger!$B$4=AG$2-$B$2+1,Input!$K37,0),'Differentierede effekter'!DU37),0)</f>
        <v>0</v>
      </c>
      <c r="AH37" s="3">
        <f ca="1">IF(AH$2-$B$2&lt;Forudsætninger!$B$4,IF('Differentierede effekter'!DY37="",IF(Forudsætninger!$B$4&gt;AH$2-$B$2,Input!$G37,0)+IF(Forudsætninger!$B$4=AH$2-$B$2+1,Input!$K37,0),'Differentierede effekter'!DY37),0)</f>
        <v>0</v>
      </c>
      <c r="AI37" s="3">
        <f ca="1">IF(AI$2-$B$2&lt;Forudsætninger!$B$4,IF('Differentierede effekter'!EC37="",IF(Forudsætninger!$B$4&gt;AI$2-$B$2,Input!$G37,0)+IF(Forudsætninger!$B$4=AI$2-$B$2+1,Input!$K37,0),'Differentierede effekter'!EC37),0)</f>
        <v>0</v>
      </c>
      <c r="AJ37" s="3">
        <f ca="1">IF(AJ$2-$B$2&lt;Forudsætninger!$B$4,IF('Differentierede effekter'!EG37="",IF(Forudsætninger!$B$4&gt;AJ$2-$B$2,Input!$G37,0)+IF(Forudsætninger!$B$4=AJ$2-$B$2+1,Input!$K37,0),'Differentierede effekter'!EG37),0)</f>
        <v>0</v>
      </c>
      <c r="AK37" s="3">
        <f ca="1">IF(AK$2-$B$2&lt;Forudsætninger!$B$4,IF('Differentierede effekter'!EK37="",IF(Forudsætninger!$B$4&gt;AK$2-$B$2,Input!$G37,0)+IF(Forudsætninger!$B$4=AK$2-$B$2+1,Input!$K37,0),'Differentierede effekter'!EK37),0)</f>
        <v>0</v>
      </c>
      <c r="AL37" s="3">
        <f ca="1">IF(AL$2-$B$2&lt;Forudsætninger!$B$4,IF('Differentierede effekter'!EO37="",IF(Forudsætninger!$B$4&gt;AL$2-$B$2,Input!$G37,0)+IF(Forudsætninger!$B$4=AL$2-$B$2+1,Input!$K37,0),'Differentierede effekter'!EO37),0)</f>
        <v>0</v>
      </c>
      <c r="AM37" s="3">
        <f ca="1">IF(AM$2-$B$2&lt;Forudsætninger!$B$4,IF('Differentierede effekter'!EP37="",IF(Forudsætninger!$B$4&gt;AM$2-$B$2,Input!$G37,0)+IF(Forudsætninger!$B$4=AM$2-$B$2+1,Input!$K37,0),'Differentierede effekter'!EP37),0)</f>
        <v>0</v>
      </c>
      <c r="AN37" s="3">
        <f ca="1">IF(AN$2-$B$2&lt;Forudsætninger!$B$4,IF('Differentierede effekter'!ET37="",IF(Forudsætninger!$B$4&gt;AN$2-$B$2,Input!$G37,0)+IF(Forudsætninger!$B$4=AN$2-$B$2+1,Input!$K37,0),'Differentierede effekter'!ET37),0)</f>
        <v>0</v>
      </c>
      <c r="AO37" s="3">
        <f ca="1">IF(AO$2-$B$2&lt;Forudsætninger!$B$4,IF('Differentierede effekter'!EX37="",IF(Forudsætninger!$B$4&gt;AO$2-$B$2,Input!$G37,0)+IF(Forudsætninger!$B$4=AO$2-$B$2+1,Input!$K37,0),'Differentierede effekter'!EX37),0)</f>
        <v>0</v>
      </c>
      <c r="AP37" s="3">
        <f ca="1">IF(AP$2-$B$2&lt;Forudsætninger!$B$4,IF('Differentierede effekter'!FB37="",IF(Forudsætninger!$B$4&gt;AP$2-$B$2,Input!$G37,0)+IF(Forudsætninger!$B$4=AP$2-$B$2+1,Input!$K37,0),'Differentierede effekter'!FB37),0)</f>
        <v>0</v>
      </c>
      <c r="AQ37" s="3">
        <f ca="1">IF(AQ$2-$B$2&lt;Forudsætninger!$B$4,IF('Differentierede effekter'!FF37="",IF(Forudsætninger!$B$4&gt;AQ$2-$B$2,Input!$G37,0)+IF(Forudsætninger!$B$4=AQ$2-$B$2+1,Input!$K37,0),'Differentierede effekter'!FF37),0)</f>
        <v>0</v>
      </c>
      <c r="AR37" s="3">
        <f ca="1">IF(AR$2-$B$2&lt;Forudsætninger!$B$4,IF('Differentierede effekter'!FJ37="",IF(Forudsætninger!$B$4&gt;AR$2-$B$2,Input!$G37,0)+IF(Forudsætninger!$B$4=AR$2-$B$2+1,Input!$K37,0),'Differentierede effekter'!FJ37),0)</f>
        <v>0</v>
      </c>
      <c r="AS37" s="3">
        <f ca="1">IF(AS$2-$B$2&lt;Forudsætninger!$B$4,IF('Differentierede effekter'!FN37="",IF(Forudsætninger!$B$4&gt;AS$2-$B$2,Input!$G37,0)+IF(Forudsætninger!$B$4=AS$2-$B$2+1,Input!$K37,0),'Differentierede effekter'!FN37),0)</f>
        <v>0</v>
      </c>
      <c r="AT37" s="3">
        <f ca="1">IF(AT$2-$B$2&lt;Forudsætninger!$B$4,IF('Differentierede effekter'!FR37="",IF(Forudsætninger!$B$4&gt;AT$2-$B$2,Input!$G37,0)+IF(Forudsætninger!$B$4=AT$2-$B$2+1,Input!$K37,0),'Differentierede effekter'!FR37),0)</f>
        <v>0</v>
      </c>
      <c r="AU37" s="3">
        <f ca="1">IF(AU$2-$B$2&lt;Forudsætninger!$B$4,IF('Differentierede effekter'!FV37="",IF(Forudsætninger!$B$4&gt;AU$2-$B$2,Input!$G37,0)+IF(Forudsætninger!$B$4=AU$2-$B$2+1,Input!$K37,0),'Differentierede effekter'!FV37),0)</f>
        <v>0</v>
      </c>
      <c r="AV37" s="3">
        <f ca="1">IF(AV$2-$B$2&lt;Forudsætninger!$B$4,IF('Differentierede effekter'!FZ37="",IF(Forudsætninger!$B$4&gt;AV$2-$B$2,Input!$G37,0)+IF(Forudsætninger!$B$4=AV$2-$B$2+1,Input!$K37,0),'Differentierede effekter'!FZ37),0)</f>
        <v>0</v>
      </c>
      <c r="AW37" s="3">
        <f ca="1">IF(AW$2-$B$2&lt;Forudsætninger!$B$4,IF('Differentierede effekter'!GD37="",IF(Forudsætninger!$B$4&gt;AW$2-$B$2,Input!$G37,0)+IF(Forudsætninger!$B$4=AW$2-$B$2+1,Input!$K37,0),'Differentierede effekter'!GD37),0)</f>
        <v>0</v>
      </c>
      <c r="AX37" s="3">
        <f ca="1">IF(AX$2-$B$2&lt;Forudsætninger!$B$4,IF('Differentierede effekter'!GH37="",IF(Forudsætninger!$B$4&gt;AX$2-$B$2,Input!$G37,0)+IF(Forudsætninger!$B$4=AX$2-$B$2+1,Input!$K37,0),'Differentierede effekter'!GH37),0)</f>
        <v>0</v>
      </c>
      <c r="AY37" s="3">
        <f ca="1">IF(AY$2-$B$2&lt;Forudsætninger!$B$4,IF('Differentierede effekter'!GL37="",IF(Forudsætninger!$B$4&gt;AY$2-$B$2,Input!$G37,0)+IF(Forudsætninger!$B$4=AY$2-$B$2+1,Input!$K37,0),'Differentierede effekter'!GL37),0)</f>
        <v>0</v>
      </c>
      <c r="AZ37" s="4">
        <f ca="1">NPV(Forudsætninger!$B$2,BA37:CX37)*(1+Forudsætninger!$B$2)</f>
        <v>0</v>
      </c>
      <c r="BA37" s="3">
        <f ca="1">Forudsætninger!B117*B37</f>
        <v>0</v>
      </c>
      <c r="BB37" s="3">
        <f ca="1">Forudsætninger!C117*C37</f>
        <v>0</v>
      </c>
      <c r="BC37" s="3">
        <f ca="1">Forudsætninger!D117*D37</f>
        <v>0</v>
      </c>
      <c r="BD37" s="3">
        <f ca="1">Forudsætninger!E117*E37</f>
        <v>0</v>
      </c>
      <c r="BE37" s="3">
        <f ca="1">Forudsætninger!F117*F37</f>
        <v>0</v>
      </c>
      <c r="BF37" s="3">
        <f ca="1">Forudsætninger!G117*G37</f>
        <v>0</v>
      </c>
      <c r="BG37" s="3">
        <f ca="1">Forudsætninger!H117*H37</f>
        <v>0</v>
      </c>
      <c r="BH37" s="3">
        <f ca="1">Forudsætninger!I117*I37</f>
        <v>0</v>
      </c>
      <c r="BI37" s="3">
        <f ca="1">Forudsætninger!J117*J37</f>
        <v>0</v>
      </c>
      <c r="BJ37" s="3">
        <f ca="1">Forudsætninger!K117*K37</f>
        <v>0</v>
      </c>
      <c r="BK37" s="3">
        <f ca="1">Forudsætninger!L117*L37</f>
        <v>0</v>
      </c>
      <c r="BL37" s="3">
        <f ca="1">Forudsætninger!M117*M37</f>
        <v>0</v>
      </c>
      <c r="BM37" s="3">
        <f ca="1">Forudsætninger!N117*N37</f>
        <v>0</v>
      </c>
      <c r="BN37" s="3">
        <f ca="1">Forudsætninger!O117*O37</f>
        <v>0</v>
      </c>
      <c r="BO37" s="3">
        <f ca="1">Forudsætninger!P117*P37</f>
        <v>0</v>
      </c>
      <c r="BP37" s="3">
        <f ca="1">Forudsætninger!Q117*Q37</f>
        <v>0</v>
      </c>
      <c r="BQ37" s="3">
        <f ca="1">Forudsætninger!R117*R37</f>
        <v>0</v>
      </c>
      <c r="BR37" s="3">
        <f ca="1">Forudsætninger!S117*S37</f>
        <v>0</v>
      </c>
      <c r="BS37" s="3">
        <f ca="1">Forudsætninger!T117*T37</f>
        <v>0</v>
      </c>
      <c r="BT37" s="3">
        <f ca="1">Forudsætninger!U117*U37</f>
        <v>0</v>
      </c>
      <c r="BU37" s="3">
        <f ca="1">Forudsætninger!V117*V37</f>
        <v>0</v>
      </c>
      <c r="BV37" s="3">
        <f ca="1">Forudsætninger!W117*W37</f>
        <v>0</v>
      </c>
      <c r="BW37" s="3">
        <f ca="1">Forudsætninger!X117*X37</f>
        <v>0</v>
      </c>
      <c r="BX37" s="3">
        <f ca="1">Forudsætninger!Y117*Y37</f>
        <v>0</v>
      </c>
      <c r="BY37" s="3">
        <f ca="1">Forudsætninger!Z117*Z37</f>
        <v>0</v>
      </c>
      <c r="BZ37" s="3">
        <f ca="1">Forudsætninger!AA117*AA37</f>
        <v>0</v>
      </c>
      <c r="CA37" s="3">
        <f ca="1">Forudsætninger!AB117*AB37</f>
        <v>0</v>
      </c>
      <c r="CB37" s="3">
        <f ca="1">Forudsætninger!AC117*AC37</f>
        <v>0</v>
      </c>
      <c r="CC37" s="3">
        <f ca="1">Forudsætninger!AD117*AD37</f>
        <v>0</v>
      </c>
      <c r="CD37" s="3">
        <f ca="1">Forudsætninger!AE117*AE37</f>
        <v>0</v>
      </c>
      <c r="CE37" s="3">
        <f ca="1">Forudsætninger!AF117*AF37</f>
        <v>0</v>
      </c>
      <c r="CF37" s="3">
        <f ca="1">Forudsætninger!AG117*AG37</f>
        <v>0</v>
      </c>
      <c r="CG37" s="3">
        <f ca="1">Forudsætninger!AH117*AH37</f>
        <v>0</v>
      </c>
      <c r="CH37" s="3">
        <f ca="1">Forudsætninger!AI117*AI37</f>
        <v>0</v>
      </c>
      <c r="CI37" s="3">
        <f ca="1">Forudsætninger!AJ117*AJ37</f>
        <v>0</v>
      </c>
      <c r="CJ37" s="3">
        <f ca="1">Forudsætninger!AK117*AK37</f>
        <v>0</v>
      </c>
      <c r="CK37" s="3">
        <f ca="1">Forudsætninger!AL117*AL37</f>
        <v>0</v>
      </c>
      <c r="CL37" s="3">
        <f ca="1">Forudsætninger!AM117*AM37</f>
        <v>0</v>
      </c>
      <c r="CM37" s="3">
        <f ca="1">Forudsætninger!AN117*AN37</f>
        <v>0</v>
      </c>
      <c r="CN37" s="3">
        <f ca="1">Forudsætninger!AO117*AO37</f>
        <v>0</v>
      </c>
      <c r="CO37" s="3">
        <f ca="1">Forudsætninger!AP117*AP37</f>
        <v>0</v>
      </c>
      <c r="CP37" s="3">
        <f ca="1">Forudsætninger!AQ117*AQ37</f>
        <v>0</v>
      </c>
      <c r="CQ37" s="3">
        <f ca="1">Forudsætninger!AR117*AR37</f>
        <v>0</v>
      </c>
      <c r="CR37" s="3">
        <f ca="1">Forudsætninger!AS117*AS37</f>
        <v>0</v>
      </c>
      <c r="CS37" s="3">
        <f ca="1">Forudsætninger!AT117*AT37</f>
        <v>0</v>
      </c>
      <c r="CT37" s="3">
        <f ca="1">Forudsætninger!AU117*AU37</f>
        <v>0</v>
      </c>
      <c r="CU37" s="3">
        <f ca="1">Forudsætninger!AV117*AV37</f>
        <v>0</v>
      </c>
      <c r="CV37" s="3">
        <f ca="1">Forudsætninger!AW117*AW37</f>
        <v>0</v>
      </c>
      <c r="CW37" s="3">
        <f ca="1">Forudsætninger!AX117*AX37</f>
        <v>0</v>
      </c>
      <c r="CX37" s="3">
        <f ca="1">Forudsætninger!AY117*AY37</f>
        <v>0</v>
      </c>
      <c r="CY37" s="4">
        <f ca="1">NPV(Forudsætninger!$B$3,CZ37:EW37)*(1+Forudsætninger!$B$3)</f>
        <v>0</v>
      </c>
      <c r="CZ37" s="3">
        <f ca="1">Forudsætninger!E263*B37</f>
        <v>0</v>
      </c>
      <c r="DA37" s="3">
        <f ca="1">Forudsætninger!F263*C37</f>
        <v>0</v>
      </c>
      <c r="DB37" s="3">
        <f ca="1">Forudsætninger!G263*D37</f>
        <v>0</v>
      </c>
      <c r="DC37" s="3">
        <f ca="1">Forudsætninger!H263*E37</f>
        <v>0</v>
      </c>
      <c r="DD37" s="3">
        <f ca="1">Forudsætninger!I263*F37</f>
        <v>0</v>
      </c>
      <c r="DE37" s="3">
        <f ca="1">Forudsætninger!J263*G37</f>
        <v>0</v>
      </c>
      <c r="DF37" s="3">
        <f ca="1">Forudsætninger!K263*H37</f>
        <v>0</v>
      </c>
      <c r="DG37" s="3">
        <f ca="1">Forudsætninger!L263*I37</f>
        <v>0</v>
      </c>
      <c r="DH37" s="3">
        <f ca="1">Forudsætninger!M263*J37</f>
        <v>0</v>
      </c>
      <c r="DI37" s="3">
        <f ca="1">Forudsætninger!N263*K37</f>
        <v>0</v>
      </c>
      <c r="DJ37" s="3">
        <f ca="1">Forudsætninger!O263*L37</f>
        <v>0</v>
      </c>
      <c r="DK37" s="3">
        <f ca="1">Forudsætninger!P263*M37</f>
        <v>0</v>
      </c>
      <c r="DL37" s="3">
        <f ca="1">Forudsætninger!Q263*N37</f>
        <v>0</v>
      </c>
      <c r="DM37" s="3">
        <f ca="1">Forudsætninger!R263*O37</f>
        <v>0</v>
      </c>
      <c r="DN37" s="3">
        <f ca="1">Forudsætninger!S263*P37</f>
        <v>0</v>
      </c>
      <c r="DO37" s="3">
        <f ca="1">Forudsætninger!T263*Q37</f>
        <v>0</v>
      </c>
      <c r="DP37" s="3">
        <f ca="1">Forudsætninger!U263*R37</f>
        <v>0</v>
      </c>
      <c r="DQ37" s="3">
        <f ca="1">Forudsætninger!V263*S37</f>
        <v>0</v>
      </c>
      <c r="DR37" s="3">
        <f ca="1">Forudsætninger!W263*T37</f>
        <v>0</v>
      </c>
      <c r="DS37" s="3">
        <f ca="1">Forudsætninger!X263*U37</f>
        <v>0</v>
      </c>
      <c r="DT37" s="3">
        <f ca="1">Forudsætninger!Y263*V37</f>
        <v>0</v>
      </c>
      <c r="DU37" s="3">
        <f ca="1">Forudsætninger!Z263*W37</f>
        <v>0</v>
      </c>
      <c r="DV37" s="3">
        <f ca="1">Forudsætninger!AA263*X37</f>
        <v>0</v>
      </c>
      <c r="DW37" s="3">
        <f ca="1">Forudsætninger!AB263*Y37</f>
        <v>0</v>
      </c>
      <c r="DX37" s="3">
        <f ca="1">Forudsætninger!AC263*Z37</f>
        <v>0</v>
      </c>
      <c r="DY37" s="3">
        <f ca="1">Forudsætninger!AD263*AA37</f>
        <v>0</v>
      </c>
      <c r="DZ37" s="3">
        <f ca="1">Forudsætninger!AE263*AB37</f>
        <v>0</v>
      </c>
      <c r="EA37" s="3">
        <f ca="1">Forudsætninger!AF263*AC37</f>
        <v>0</v>
      </c>
      <c r="EB37" s="3">
        <f ca="1">Forudsætninger!AG263*AD37</f>
        <v>0</v>
      </c>
      <c r="EC37" s="3">
        <f ca="1">Forudsætninger!AH263*AE37</f>
        <v>0</v>
      </c>
      <c r="ED37" s="3">
        <f ca="1">Forudsætninger!AI263*AF37</f>
        <v>0</v>
      </c>
      <c r="EE37" s="3">
        <f ca="1">Forudsætninger!AJ263*AG37</f>
        <v>0</v>
      </c>
      <c r="EF37" s="3">
        <f ca="1">Forudsætninger!AK263*AH37</f>
        <v>0</v>
      </c>
      <c r="EG37" s="3">
        <f ca="1">Forudsætninger!AL263*AI37</f>
        <v>0</v>
      </c>
      <c r="EH37" s="3">
        <f ca="1">Forudsætninger!AM263*AJ37</f>
        <v>0</v>
      </c>
      <c r="EI37" s="3">
        <f ca="1">Forudsætninger!AN263*AK37</f>
        <v>0</v>
      </c>
      <c r="EJ37" s="3">
        <f ca="1">Forudsætninger!AO263*AL37</f>
        <v>0</v>
      </c>
      <c r="EK37" s="3">
        <f ca="1">Forudsætninger!AP263*AM37</f>
        <v>0</v>
      </c>
      <c r="EL37" s="3">
        <f ca="1">Forudsætninger!AQ263*AN37</f>
        <v>0</v>
      </c>
      <c r="EM37" s="3">
        <f ca="1">Forudsætninger!AR263*AO37</f>
        <v>0</v>
      </c>
      <c r="EN37" s="3">
        <f ca="1">Forudsætninger!AS263*AP37</f>
        <v>0</v>
      </c>
      <c r="EO37" s="3">
        <f ca="1">Forudsætninger!AT263*AQ37</f>
        <v>0</v>
      </c>
      <c r="EP37" s="3">
        <f ca="1">Forudsætninger!AU263*AR37</f>
        <v>0</v>
      </c>
      <c r="EQ37" s="3">
        <f ca="1">Forudsætninger!AV263*AS37</f>
        <v>0</v>
      </c>
      <c r="ER37" s="3">
        <f ca="1">Forudsætninger!AW263*AT37</f>
        <v>0</v>
      </c>
      <c r="ES37" s="3">
        <f ca="1">Forudsætninger!AX263*AU37</f>
        <v>0</v>
      </c>
      <c r="ET37" s="3">
        <f ca="1">Forudsætninger!AY263*AV37</f>
        <v>0</v>
      </c>
      <c r="EU37" s="3">
        <f ca="1">Forudsætninger!AZ263*AW37</f>
        <v>0</v>
      </c>
      <c r="EV37" s="3">
        <f ca="1">Forudsætninger!BA263*AX37</f>
        <v>0</v>
      </c>
      <c r="EW37" s="3">
        <f ca="1">Forudsætninger!BB263*AY37</f>
        <v>0</v>
      </c>
      <c r="EX37" s="3">
        <f ca="1">IF(Input!$B37="I",$AZ37,0)</f>
        <v>0</v>
      </c>
      <c r="EY37" s="3">
        <f ca="1">IF(Input!$B37="II",$AZ37,0)</f>
        <v>0</v>
      </c>
      <c r="EZ37" s="3">
        <f ca="1">IF(Input!$B37="III",$AZ37,0)</f>
        <v>0</v>
      </c>
      <c r="FA37" s="3">
        <f ca="1">IF(Input!$B37="IV",$AZ37,0)</f>
        <v>0</v>
      </c>
      <c r="FB37" s="3">
        <f ca="1">IF(Input!$B37="I",$CY37,0)</f>
        <v>0</v>
      </c>
      <c r="FC37" s="3">
        <f ca="1">IF(Input!$B37="II",$CY37,0)</f>
        <v>0</v>
      </c>
      <c r="FD37" s="3">
        <f ca="1">IF(Input!$B37="III",$CY37,0)</f>
        <v>0</v>
      </c>
      <c r="FE37" s="3">
        <f ca="1">IF(Input!$B37="IV",$CY37,0)</f>
        <v>0</v>
      </c>
      <c r="FF37" s="3">
        <f ca="1">IF(Input!$C37="Økonomisk",$AZ37,0)</f>
        <v>0</v>
      </c>
      <c r="FG37" s="3">
        <f ca="1">IF(Input!$C37="Miljø",$AZ37,0)</f>
        <v>0</v>
      </c>
    </row>
    <row r="38" spans="1:163">
      <c r="A38" s="2" t="str">
        <f ca="1">IF(Input!A38="","",Input!A38)</f>
        <v/>
      </c>
      <c r="B38" s="3">
        <f ca="1">IF('Differentierede effekter'!D38="",Input!J38+Input!G38+IF(Forudsætninger!$B$4=1,Input!K38,0),'Differentierede effekter'!D38)</f>
        <v>0</v>
      </c>
      <c r="C38" s="3">
        <f ca="1">IF(C$2-$B$2&lt;Forudsætninger!$B$4,IF('Differentierede effekter'!H38="",IF(Forudsætninger!$B$4&gt;C$2-$B$2,Input!$G38,0)+IF(Forudsætninger!$B$4=C$2-$B$2+1,Input!$K38,0),'Differentierede effekter'!H38),0)</f>
        <v>0</v>
      </c>
      <c r="D38" s="3">
        <f ca="1">IF(D$2-$B$2&lt;Forudsætninger!$B$4,IF('Differentierede effekter'!L38="",IF(Forudsætninger!$B$4&gt;D$2-$B$2,Input!$G38,0)+IF(Forudsætninger!$B$4=D$2-$B$2+1,Input!$K38,0),'Differentierede effekter'!L38),0)</f>
        <v>0</v>
      </c>
      <c r="E38" s="3">
        <f ca="1">IF(E$2-$B$2&lt;Forudsætninger!$B$4,IF('Differentierede effekter'!P38="",IF(Forudsætninger!$B$4&gt;E$2-$B$2,Input!$G38,0)+IF(Forudsætninger!$B$4=E$2-$B$2+1,Input!$K38,0),'Differentierede effekter'!P38),0)</f>
        <v>0</v>
      </c>
      <c r="F38" s="3">
        <f ca="1">IF(F$2-$B$2&lt;Forudsætninger!$B$4,IF('Differentierede effekter'!T38="",IF(Forudsætninger!$B$4&gt;F$2-$B$2,Input!$G38,0)+IF(Forudsætninger!$B$4=F$2-$B$2+1,Input!$K38,0),'Differentierede effekter'!T38),0)</f>
        <v>0</v>
      </c>
      <c r="G38" s="3">
        <f ca="1">IF(G$2-$B$2&lt;Forudsætninger!$B$4,IF('Differentierede effekter'!X38="",IF(Forudsætninger!$B$4&gt;G$2-$B$2,Input!$G38,0)+IF(Forudsætninger!$B$4=G$2-$B$2+1,Input!$K38,0),'Differentierede effekter'!X38),0)</f>
        <v>0</v>
      </c>
      <c r="H38" s="3">
        <f ca="1">IF(H$2-$B$2&lt;Forudsætninger!$B$4,IF('Differentierede effekter'!AB38="",IF(Forudsætninger!$B$4&gt;H$2-$B$2,Input!$G38,0)+IF(Forudsætninger!$B$4=H$2-$B$2+1,Input!$K38,0),'Differentierede effekter'!AB38),0)</f>
        <v>0</v>
      </c>
      <c r="I38" s="3">
        <f ca="1">IF(I$2-$B$2&lt;Forudsætninger!$B$4,IF('Differentierede effekter'!AF38="",IF(Forudsætninger!$B$4&gt;I$2-$B$2,Input!$G38,0)+IF(Forudsætninger!$B$4=I$2-$B$2+1,Input!$K38,0),'Differentierede effekter'!AF38),0)</f>
        <v>0</v>
      </c>
      <c r="J38" s="3">
        <f ca="1">IF(J$2-$B$2&lt;Forudsætninger!$B$4,IF('Differentierede effekter'!AJ38="",IF(Forudsætninger!$B$4&gt;J$2-$B$2,Input!$G38,0)+IF(Forudsætninger!$B$4=J$2-$B$2+1,Input!$K38,0),'Differentierede effekter'!AJ38),0)</f>
        <v>0</v>
      </c>
      <c r="K38" s="3">
        <f ca="1">IF(K$2-$B$2&lt;Forudsætninger!$B$4,IF('Differentierede effekter'!AN38="",IF(Forudsætninger!$B$4&gt;K$2-$B$2,Input!$G38,0)+IF(Forudsætninger!$B$4=K$2-$B$2+1,Input!$K38,0),'Differentierede effekter'!AN38),0)</f>
        <v>0</v>
      </c>
      <c r="L38" s="3">
        <f ca="1">IF(L$2-$B$2&lt;Forudsætninger!$B$4,IF('Differentierede effekter'!AR38="",IF(Forudsætninger!$B$4&gt;L$2-$B$2,Input!$G38,0)+IF(Forudsætninger!$B$4=L$2-$B$2+1,Input!$K38,0),'Differentierede effekter'!AR38),0)</f>
        <v>0</v>
      </c>
      <c r="M38" s="3">
        <f ca="1">IF(M$2-$B$2&lt;Forudsætninger!$B$4,IF('Differentierede effekter'!AV38="",IF(Forudsætninger!$B$4&gt;M$2-$B$2,Input!$G38,0)+IF(Forudsætninger!$B$4=M$2-$B$2+1,Input!$K38,0),'Differentierede effekter'!AV38),0)</f>
        <v>0</v>
      </c>
      <c r="N38" s="3">
        <f ca="1">IF(N$2-$B$2&lt;Forudsætninger!$B$4,IF('Differentierede effekter'!AZ38="",IF(Forudsætninger!$B$4&gt;N$2-$B$2,Input!$G38,0)+IF(Forudsætninger!$B$4=N$2-$B$2+1,Input!$K38,0),'Differentierede effekter'!AZ38),0)</f>
        <v>0</v>
      </c>
      <c r="O38" s="3">
        <f ca="1">IF(O$2-$B$2&lt;Forudsætninger!$B$4,IF('Differentierede effekter'!BD38="",IF(Forudsætninger!$B$4&gt;O$2-$B$2,Input!$G38,0)+IF(Forudsætninger!$B$4=O$2-$B$2+1,Input!$K38,0),'Differentierede effekter'!BD38),0)</f>
        <v>0</v>
      </c>
      <c r="P38" s="3">
        <f ca="1">IF(P$2-$B$2&lt;Forudsætninger!$B$4,IF('Differentierede effekter'!BH38="",IF(Forudsætninger!$B$4&gt;P$2-$B$2,Input!$G38,0)+IF(Forudsætninger!$B$4=P$2-$B$2+1,Input!$K38,0),'Differentierede effekter'!BH38),0)</f>
        <v>0</v>
      </c>
      <c r="Q38" s="3">
        <f ca="1">IF(Q$2-$B$2&lt;Forudsætninger!$B$4,IF('Differentierede effekter'!BL38="",IF(Forudsætninger!$B$4&gt;Q$2-$B$2,Input!$G38,0)+IF(Forudsætninger!$B$4=Q$2-$B$2+1,Input!$K38,0),'Differentierede effekter'!BL38),0)</f>
        <v>0</v>
      </c>
      <c r="R38" s="3">
        <f ca="1">IF(R$2-$B$2&lt;Forudsætninger!$B$4,IF('Differentierede effekter'!BP38="",IF(Forudsætninger!$B$4&gt;R$2-$B$2,Input!$G38,0)+IF(Forudsætninger!$B$4=R$2-$B$2+1,Input!$K38,0),'Differentierede effekter'!BP38),0)</f>
        <v>0</v>
      </c>
      <c r="S38" s="3">
        <f ca="1">IF(S$2-$B$2&lt;Forudsætninger!$B$4,IF('Differentierede effekter'!BT38="",IF(Forudsætninger!$B$4&gt;S$2-$B$2,Input!$G38,0)+IF(Forudsætninger!$B$4=S$2-$B$2+1,Input!$K38,0),'Differentierede effekter'!BT38),0)</f>
        <v>0</v>
      </c>
      <c r="T38" s="3">
        <f ca="1">IF(T$2-$B$2&lt;Forudsætninger!$B$4,IF('Differentierede effekter'!BX38="",IF(Forudsætninger!$B$4&gt;T$2-$B$2,Input!$G38,0)+IF(Forudsætninger!$B$4=T$2-$B$2+1,Input!$K38,0),'Differentierede effekter'!BX38),0)</f>
        <v>0</v>
      </c>
      <c r="U38" s="3">
        <f ca="1">IF(U$2-$B$2&lt;Forudsætninger!$B$4,IF('Differentierede effekter'!CB38="",IF(Forudsætninger!$B$4&gt;U$2-$B$2,Input!$G38,0)+IF(Forudsætninger!$B$4=U$2-$B$2+1,Input!$K38,0),'Differentierede effekter'!CB38),0)</f>
        <v>0</v>
      </c>
      <c r="V38" s="3">
        <f ca="1">IF(V$2-$B$2&lt;Forudsætninger!$B$4,IF('Differentierede effekter'!CF38="",IF(Forudsætninger!$B$4&gt;V$2-$B$2,Input!$G38,0)+IF(Forudsætninger!$B$4=V$2-$B$2+1,Input!$K38,0),'Differentierede effekter'!CF38),0)</f>
        <v>0</v>
      </c>
      <c r="W38" s="3">
        <f ca="1">IF(W$2-$B$2&lt;Forudsætninger!$B$4,IF('Differentierede effekter'!CJ38="",IF(Forudsætninger!$B$4&gt;W$2-$B$2,Input!$G38,0)+IF(Forudsætninger!$B$4=W$2-$B$2+1,Input!$K38,0),'Differentierede effekter'!CJ38),0)</f>
        <v>0</v>
      </c>
      <c r="X38" s="3">
        <f ca="1">IF(X$2-$B$2&lt;Forudsætninger!$B$4,IF('Differentierede effekter'!CN38="",IF(Forudsætninger!$B$4&gt;X$2-$B$2,Input!$G38,0)+IF(Forudsætninger!$B$4=X$2-$B$2+1,Input!$K38,0),'Differentierede effekter'!CN38),0)</f>
        <v>0</v>
      </c>
      <c r="Y38" s="3">
        <f ca="1">IF(Y$2-$B$2&lt;Forudsætninger!$B$4,IF('Differentierede effekter'!CR38="",IF(Forudsætninger!$B$4&gt;Y$2-$B$2,Input!$G38,0)+IF(Forudsætninger!$B$4=Y$2-$B$2+1,Input!$K38,0),'Differentierede effekter'!CR38),0)</f>
        <v>0</v>
      </c>
      <c r="Z38" s="3">
        <f ca="1">IF(Z$2-$B$2&lt;Forudsætninger!$B$4,IF('Differentierede effekter'!CV38="",IF(Forudsætninger!$B$4&gt;Z$2-$B$2,Input!$G38,0)+IF(Forudsætninger!$B$4=Z$2-$B$2+1,Input!$K38,0),'Differentierede effekter'!CV38),0)</f>
        <v>0</v>
      </c>
      <c r="AA38" s="3">
        <f ca="1">IF(AA$2-$B$2&lt;Forudsætninger!$B$4,IF('Differentierede effekter'!CZ38="",IF(Forudsætninger!$B$4&gt;AA$2-$B$2,Input!$G38,0)+IF(Forudsætninger!$B$4=AA$2-$B$2+1,Input!$K38,0),'Differentierede effekter'!CZ38),0)</f>
        <v>0</v>
      </c>
      <c r="AB38" s="3">
        <f ca="1">IF(AB$2-$B$2&lt;Forudsætninger!$B$4,IF('Differentierede effekter'!DD38="",IF(Forudsætninger!$B$4&gt;AB$2-$B$2,Input!$G38,0)+IF(Forudsætninger!$B$4=AB$2-$B$2+1,Input!$K38,0),'Differentierede effekter'!DD38),0)</f>
        <v>0</v>
      </c>
      <c r="AC38" s="3">
        <f ca="1">IF(AC$2-$B$2&lt;Forudsætninger!$B$4,IF('Differentierede effekter'!DH38="",IF(Forudsætninger!$B$4&gt;AC$2-$B$2,Input!$G38,0)+IF(Forudsætninger!$B$4=AC$2-$B$2+1,Input!$K38,0),'Differentierede effekter'!DH38),0)</f>
        <v>0</v>
      </c>
      <c r="AD38" s="3">
        <f ca="1">IF(AD$2-$B$2&lt;Forudsætninger!$B$4,IF('Differentierede effekter'!DL38="",IF(Forudsætninger!$B$4&gt;AD$2-$B$2,Input!$G38,0)+IF(Forudsætninger!$B$4=AD$2-$B$2+1,Input!$K38,0),'Differentierede effekter'!DL38),0)</f>
        <v>0</v>
      </c>
      <c r="AE38" s="3">
        <f ca="1">IF(AE$2-$B$2&lt;Forudsætninger!$B$4,IF('Differentierede effekter'!DP38="",IF(Forudsætninger!$B$4&gt;AE$2-$B$2,Input!$G38,0)+IF(Forudsætninger!$B$4=AE$2-$B$2+1,Input!$K38,0),'Differentierede effekter'!DP38),0)</f>
        <v>0</v>
      </c>
      <c r="AF38" s="3">
        <f ca="1">IF(AF$2-$B$2&lt;Forudsætninger!$B$4,IF('Differentierede effekter'!DQ38="",IF(Forudsætninger!$B$4&gt;AF$2-$B$2,Input!$G38,0)+IF(Forudsætninger!$B$4=AF$2-$B$2+1,Input!$K38,0),'Differentierede effekter'!DQ38),0)</f>
        <v>0</v>
      </c>
      <c r="AG38" s="3">
        <f ca="1">IF(AG$2-$B$2&lt;Forudsætninger!$B$4,IF('Differentierede effekter'!DU38="",IF(Forudsætninger!$B$4&gt;AG$2-$B$2,Input!$G38,0)+IF(Forudsætninger!$B$4=AG$2-$B$2+1,Input!$K38,0),'Differentierede effekter'!DU38),0)</f>
        <v>0</v>
      </c>
      <c r="AH38" s="3">
        <f ca="1">IF(AH$2-$B$2&lt;Forudsætninger!$B$4,IF('Differentierede effekter'!DY38="",IF(Forudsætninger!$B$4&gt;AH$2-$B$2,Input!$G38,0)+IF(Forudsætninger!$B$4=AH$2-$B$2+1,Input!$K38,0),'Differentierede effekter'!DY38),0)</f>
        <v>0</v>
      </c>
      <c r="AI38" s="3">
        <f ca="1">IF(AI$2-$B$2&lt;Forudsætninger!$B$4,IF('Differentierede effekter'!EC38="",IF(Forudsætninger!$B$4&gt;AI$2-$B$2,Input!$G38,0)+IF(Forudsætninger!$B$4=AI$2-$B$2+1,Input!$K38,0),'Differentierede effekter'!EC38),0)</f>
        <v>0</v>
      </c>
      <c r="AJ38" s="3">
        <f ca="1">IF(AJ$2-$B$2&lt;Forudsætninger!$B$4,IF('Differentierede effekter'!EG38="",IF(Forudsætninger!$B$4&gt;AJ$2-$B$2,Input!$G38,0)+IF(Forudsætninger!$B$4=AJ$2-$B$2+1,Input!$K38,0),'Differentierede effekter'!EG38),0)</f>
        <v>0</v>
      </c>
      <c r="AK38" s="3">
        <f ca="1">IF(AK$2-$B$2&lt;Forudsætninger!$B$4,IF('Differentierede effekter'!EK38="",IF(Forudsætninger!$B$4&gt;AK$2-$B$2,Input!$G38,0)+IF(Forudsætninger!$B$4=AK$2-$B$2+1,Input!$K38,0),'Differentierede effekter'!EK38),0)</f>
        <v>0</v>
      </c>
      <c r="AL38" s="3">
        <f ca="1">IF(AL$2-$B$2&lt;Forudsætninger!$B$4,IF('Differentierede effekter'!EO38="",IF(Forudsætninger!$B$4&gt;AL$2-$B$2,Input!$G38,0)+IF(Forudsætninger!$B$4=AL$2-$B$2+1,Input!$K38,0),'Differentierede effekter'!EO38),0)</f>
        <v>0</v>
      </c>
      <c r="AM38" s="3">
        <f ca="1">IF(AM$2-$B$2&lt;Forudsætninger!$B$4,IF('Differentierede effekter'!EP38="",IF(Forudsætninger!$B$4&gt;AM$2-$B$2,Input!$G38,0)+IF(Forudsætninger!$B$4=AM$2-$B$2+1,Input!$K38,0),'Differentierede effekter'!EP38),0)</f>
        <v>0</v>
      </c>
      <c r="AN38" s="3">
        <f ca="1">IF(AN$2-$B$2&lt;Forudsætninger!$B$4,IF('Differentierede effekter'!ET38="",IF(Forudsætninger!$B$4&gt;AN$2-$B$2,Input!$G38,0)+IF(Forudsætninger!$B$4=AN$2-$B$2+1,Input!$K38,0),'Differentierede effekter'!ET38),0)</f>
        <v>0</v>
      </c>
      <c r="AO38" s="3">
        <f ca="1">IF(AO$2-$B$2&lt;Forudsætninger!$B$4,IF('Differentierede effekter'!EX38="",IF(Forudsætninger!$B$4&gt;AO$2-$B$2,Input!$G38,0)+IF(Forudsætninger!$B$4=AO$2-$B$2+1,Input!$K38,0),'Differentierede effekter'!EX38),0)</f>
        <v>0</v>
      </c>
      <c r="AP38" s="3">
        <f ca="1">IF(AP$2-$B$2&lt;Forudsætninger!$B$4,IF('Differentierede effekter'!FB38="",IF(Forudsætninger!$B$4&gt;AP$2-$B$2,Input!$G38,0)+IF(Forudsætninger!$B$4=AP$2-$B$2+1,Input!$K38,0),'Differentierede effekter'!FB38),0)</f>
        <v>0</v>
      </c>
      <c r="AQ38" s="3">
        <f ca="1">IF(AQ$2-$B$2&lt;Forudsætninger!$B$4,IF('Differentierede effekter'!FF38="",IF(Forudsætninger!$B$4&gt;AQ$2-$B$2,Input!$G38,0)+IF(Forudsætninger!$B$4=AQ$2-$B$2+1,Input!$K38,0),'Differentierede effekter'!FF38),0)</f>
        <v>0</v>
      </c>
      <c r="AR38" s="3">
        <f ca="1">IF(AR$2-$B$2&lt;Forudsætninger!$B$4,IF('Differentierede effekter'!FJ38="",IF(Forudsætninger!$B$4&gt;AR$2-$B$2,Input!$G38,0)+IF(Forudsætninger!$B$4=AR$2-$B$2+1,Input!$K38,0),'Differentierede effekter'!FJ38),0)</f>
        <v>0</v>
      </c>
      <c r="AS38" s="3">
        <f ca="1">IF(AS$2-$B$2&lt;Forudsætninger!$B$4,IF('Differentierede effekter'!FN38="",IF(Forudsætninger!$B$4&gt;AS$2-$B$2,Input!$G38,0)+IF(Forudsætninger!$B$4=AS$2-$B$2+1,Input!$K38,0),'Differentierede effekter'!FN38),0)</f>
        <v>0</v>
      </c>
      <c r="AT38" s="3">
        <f ca="1">IF(AT$2-$B$2&lt;Forudsætninger!$B$4,IF('Differentierede effekter'!FR38="",IF(Forudsætninger!$B$4&gt;AT$2-$B$2,Input!$G38,0)+IF(Forudsætninger!$B$4=AT$2-$B$2+1,Input!$K38,0),'Differentierede effekter'!FR38),0)</f>
        <v>0</v>
      </c>
      <c r="AU38" s="3">
        <f ca="1">IF(AU$2-$B$2&lt;Forudsætninger!$B$4,IF('Differentierede effekter'!FV38="",IF(Forudsætninger!$B$4&gt;AU$2-$B$2,Input!$G38,0)+IF(Forudsætninger!$B$4=AU$2-$B$2+1,Input!$K38,0),'Differentierede effekter'!FV38),0)</f>
        <v>0</v>
      </c>
      <c r="AV38" s="3">
        <f ca="1">IF(AV$2-$B$2&lt;Forudsætninger!$B$4,IF('Differentierede effekter'!FZ38="",IF(Forudsætninger!$B$4&gt;AV$2-$B$2,Input!$G38,0)+IF(Forudsætninger!$B$4=AV$2-$B$2+1,Input!$K38,0),'Differentierede effekter'!FZ38),0)</f>
        <v>0</v>
      </c>
      <c r="AW38" s="3">
        <f ca="1">IF(AW$2-$B$2&lt;Forudsætninger!$B$4,IF('Differentierede effekter'!GD38="",IF(Forudsætninger!$B$4&gt;AW$2-$B$2,Input!$G38,0)+IF(Forudsætninger!$B$4=AW$2-$B$2+1,Input!$K38,0),'Differentierede effekter'!GD38),0)</f>
        <v>0</v>
      </c>
      <c r="AX38" s="3">
        <f ca="1">IF(AX$2-$B$2&lt;Forudsætninger!$B$4,IF('Differentierede effekter'!GH38="",IF(Forudsætninger!$B$4&gt;AX$2-$B$2,Input!$G38,0)+IF(Forudsætninger!$B$4=AX$2-$B$2+1,Input!$K38,0),'Differentierede effekter'!GH38),0)</f>
        <v>0</v>
      </c>
      <c r="AY38" s="3">
        <f ca="1">IF(AY$2-$B$2&lt;Forudsætninger!$B$4,IF('Differentierede effekter'!GL38="",IF(Forudsætninger!$B$4&gt;AY$2-$B$2,Input!$G38,0)+IF(Forudsætninger!$B$4=AY$2-$B$2+1,Input!$K38,0),'Differentierede effekter'!GL38),0)</f>
        <v>0</v>
      </c>
      <c r="AZ38" s="4">
        <f ca="1">NPV(Forudsætninger!$B$2,BA38:CX38)*(1+Forudsætninger!$B$2)</f>
        <v>0</v>
      </c>
      <c r="BA38" s="3">
        <f ca="1">Forudsætninger!B118*B38</f>
        <v>0</v>
      </c>
      <c r="BB38" s="3">
        <f ca="1">Forudsætninger!C118*C38</f>
        <v>0</v>
      </c>
      <c r="BC38" s="3">
        <f ca="1">Forudsætninger!D118*D38</f>
        <v>0</v>
      </c>
      <c r="BD38" s="3">
        <f ca="1">Forudsætninger!E118*E38</f>
        <v>0</v>
      </c>
      <c r="BE38" s="3">
        <f ca="1">Forudsætninger!F118*F38</f>
        <v>0</v>
      </c>
      <c r="BF38" s="3">
        <f ca="1">Forudsætninger!G118*G38</f>
        <v>0</v>
      </c>
      <c r="BG38" s="3">
        <f ca="1">Forudsætninger!H118*H38</f>
        <v>0</v>
      </c>
      <c r="BH38" s="3">
        <f ca="1">Forudsætninger!I118*I38</f>
        <v>0</v>
      </c>
      <c r="BI38" s="3">
        <f ca="1">Forudsætninger!J118*J38</f>
        <v>0</v>
      </c>
      <c r="BJ38" s="3">
        <f ca="1">Forudsætninger!K118*K38</f>
        <v>0</v>
      </c>
      <c r="BK38" s="3">
        <f ca="1">Forudsætninger!L118*L38</f>
        <v>0</v>
      </c>
      <c r="BL38" s="3">
        <f ca="1">Forudsætninger!M118*M38</f>
        <v>0</v>
      </c>
      <c r="BM38" s="3">
        <f ca="1">Forudsætninger!N118*N38</f>
        <v>0</v>
      </c>
      <c r="BN38" s="3">
        <f ca="1">Forudsætninger!O118*O38</f>
        <v>0</v>
      </c>
      <c r="BO38" s="3">
        <f ca="1">Forudsætninger!P118*P38</f>
        <v>0</v>
      </c>
      <c r="BP38" s="3">
        <f ca="1">Forudsætninger!Q118*Q38</f>
        <v>0</v>
      </c>
      <c r="BQ38" s="3">
        <f ca="1">Forudsætninger!R118*R38</f>
        <v>0</v>
      </c>
      <c r="BR38" s="3">
        <f ca="1">Forudsætninger!S118*S38</f>
        <v>0</v>
      </c>
      <c r="BS38" s="3">
        <f ca="1">Forudsætninger!T118*T38</f>
        <v>0</v>
      </c>
      <c r="BT38" s="3">
        <f ca="1">Forudsætninger!U118*U38</f>
        <v>0</v>
      </c>
      <c r="BU38" s="3">
        <f ca="1">Forudsætninger!V118*V38</f>
        <v>0</v>
      </c>
      <c r="BV38" s="3">
        <f ca="1">Forudsætninger!W118*W38</f>
        <v>0</v>
      </c>
      <c r="BW38" s="3">
        <f ca="1">Forudsætninger!X118*X38</f>
        <v>0</v>
      </c>
      <c r="BX38" s="3">
        <f ca="1">Forudsætninger!Y118*Y38</f>
        <v>0</v>
      </c>
      <c r="BY38" s="3">
        <f ca="1">Forudsætninger!Z118*Z38</f>
        <v>0</v>
      </c>
      <c r="BZ38" s="3">
        <f ca="1">Forudsætninger!AA118*AA38</f>
        <v>0</v>
      </c>
      <c r="CA38" s="3">
        <f ca="1">Forudsætninger!AB118*AB38</f>
        <v>0</v>
      </c>
      <c r="CB38" s="3">
        <f ca="1">Forudsætninger!AC118*AC38</f>
        <v>0</v>
      </c>
      <c r="CC38" s="3">
        <f ca="1">Forudsætninger!AD118*AD38</f>
        <v>0</v>
      </c>
      <c r="CD38" s="3">
        <f ca="1">Forudsætninger!AE118*AE38</f>
        <v>0</v>
      </c>
      <c r="CE38" s="3">
        <f ca="1">Forudsætninger!AF118*AF38</f>
        <v>0</v>
      </c>
      <c r="CF38" s="3">
        <f ca="1">Forudsætninger!AG118*AG38</f>
        <v>0</v>
      </c>
      <c r="CG38" s="3">
        <f ca="1">Forudsætninger!AH118*AH38</f>
        <v>0</v>
      </c>
      <c r="CH38" s="3">
        <f ca="1">Forudsætninger!AI118*AI38</f>
        <v>0</v>
      </c>
      <c r="CI38" s="3">
        <f ca="1">Forudsætninger!AJ118*AJ38</f>
        <v>0</v>
      </c>
      <c r="CJ38" s="3">
        <f ca="1">Forudsætninger!AK118*AK38</f>
        <v>0</v>
      </c>
      <c r="CK38" s="3">
        <f ca="1">Forudsætninger!AL118*AL38</f>
        <v>0</v>
      </c>
      <c r="CL38" s="3">
        <f ca="1">Forudsætninger!AM118*AM38</f>
        <v>0</v>
      </c>
      <c r="CM38" s="3">
        <f ca="1">Forudsætninger!AN118*AN38</f>
        <v>0</v>
      </c>
      <c r="CN38" s="3">
        <f ca="1">Forudsætninger!AO118*AO38</f>
        <v>0</v>
      </c>
      <c r="CO38" s="3">
        <f ca="1">Forudsætninger!AP118*AP38</f>
        <v>0</v>
      </c>
      <c r="CP38" s="3">
        <f ca="1">Forudsætninger!AQ118*AQ38</f>
        <v>0</v>
      </c>
      <c r="CQ38" s="3">
        <f ca="1">Forudsætninger!AR118*AR38</f>
        <v>0</v>
      </c>
      <c r="CR38" s="3">
        <f ca="1">Forudsætninger!AS118*AS38</f>
        <v>0</v>
      </c>
      <c r="CS38" s="3">
        <f ca="1">Forudsætninger!AT118*AT38</f>
        <v>0</v>
      </c>
      <c r="CT38" s="3">
        <f ca="1">Forudsætninger!AU118*AU38</f>
        <v>0</v>
      </c>
      <c r="CU38" s="3">
        <f ca="1">Forudsætninger!AV118*AV38</f>
        <v>0</v>
      </c>
      <c r="CV38" s="3">
        <f ca="1">Forudsætninger!AW118*AW38</f>
        <v>0</v>
      </c>
      <c r="CW38" s="3">
        <f ca="1">Forudsætninger!AX118*AX38</f>
        <v>0</v>
      </c>
      <c r="CX38" s="3">
        <f ca="1">Forudsætninger!AY118*AY38</f>
        <v>0</v>
      </c>
      <c r="CY38" s="4">
        <f ca="1">NPV(Forudsætninger!$B$3,CZ38:EW38)*(1+Forudsætninger!$B$3)</f>
        <v>0</v>
      </c>
      <c r="CZ38" s="3">
        <f ca="1">Forudsætninger!E264*B38</f>
        <v>0</v>
      </c>
      <c r="DA38" s="3">
        <f ca="1">Forudsætninger!F264*C38</f>
        <v>0</v>
      </c>
      <c r="DB38" s="3">
        <f ca="1">Forudsætninger!G264*D38</f>
        <v>0</v>
      </c>
      <c r="DC38" s="3">
        <f ca="1">Forudsætninger!H264*E38</f>
        <v>0</v>
      </c>
      <c r="DD38" s="3">
        <f ca="1">Forudsætninger!I264*F38</f>
        <v>0</v>
      </c>
      <c r="DE38" s="3">
        <f ca="1">Forudsætninger!J264*G38</f>
        <v>0</v>
      </c>
      <c r="DF38" s="3">
        <f ca="1">Forudsætninger!K264*H38</f>
        <v>0</v>
      </c>
      <c r="DG38" s="3">
        <f ca="1">Forudsætninger!L264*I38</f>
        <v>0</v>
      </c>
      <c r="DH38" s="3">
        <f ca="1">Forudsætninger!M264*J38</f>
        <v>0</v>
      </c>
      <c r="DI38" s="3">
        <f ca="1">Forudsætninger!N264*K38</f>
        <v>0</v>
      </c>
      <c r="DJ38" s="3">
        <f ca="1">Forudsætninger!O264*L38</f>
        <v>0</v>
      </c>
      <c r="DK38" s="3">
        <f ca="1">Forudsætninger!P264*M38</f>
        <v>0</v>
      </c>
      <c r="DL38" s="3">
        <f ca="1">Forudsætninger!Q264*N38</f>
        <v>0</v>
      </c>
      <c r="DM38" s="3">
        <f ca="1">Forudsætninger!R264*O38</f>
        <v>0</v>
      </c>
      <c r="DN38" s="3">
        <f ca="1">Forudsætninger!S264*P38</f>
        <v>0</v>
      </c>
      <c r="DO38" s="3">
        <f ca="1">Forudsætninger!T264*Q38</f>
        <v>0</v>
      </c>
      <c r="DP38" s="3">
        <f ca="1">Forudsætninger!U264*R38</f>
        <v>0</v>
      </c>
      <c r="DQ38" s="3">
        <f ca="1">Forudsætninger!V264*S38</f>
        <v>0</v>
      </c>
      <c r="DR38" s="3">
        <f ca="1">Forudsætninger!W264*T38</f>
        <v>0</v>
      </c>
      <c r="DS38" s="3">
        <f ca="1">Forudsætninger!X264*U38</f>
        <v>0</v>
      </c>
      <c r="DT38" s="3">
        <f ca="1">Forudsætninger!Y264*V38</f>
        <v>0</v>
      </c>
      <c r="DU38" s="3">
        <f ca="1">Forudsætninger!Z264*W38</f>
        <v>0</v>
      </c>
      <c r="DV38" s="3">
        <f ca="1">Forudsætninger!AA264*X38</f>
        <v>0</v>
      </c>
      <c r="DW38" s="3">
        <f ca="1">Forudsætninger!AB264*Y38</f>
        <v>0</v>
      </c>
      <c r="DX38" s="3">
        <f ca="1">Forudsætninger!AC264*Z38</f>
        <v>0</v>
      </c>
      <c r="DY38" s="3">
        <f ca="1">Forudsætninger!AD264*AA38</f>
        <v>0</v>
      </c>
      <c r="DZ38" s="3">
        <f ca="1">Forudsætninger!AE264*AB38</f>
        <v>0</v>
      </c>
      <c r="EA38" s="3">
        <f ca="1">Forudsætninger!AF264*AC38</f>
        <v>0</v>
      </c>
      <c r="EB38" s="3">
        <f ca="1">Forudsætninger!AG264*AD38</f>
        <v>0</v>
      </c>
      <c r="EC38" s="3">
        <f ca="1">Forudsætninger!AH264*AE38</f>
        <v>0</v>
      </c>
      <c r="ED38" s="3">
        <f ca="1">Forudsætninger!AI264*AF38</f>
        <v>0</v>
      </c>
      <c r="EE38" s="3">
        <f ca="1">Forudsætninger!AJ264*AG38</f>
        <v>0</v>
      </c>
      <c r="EF38" s="3">
        <f ca="1">Forudsætninger!AK264*AH38</f>
        <v>0</v>
      </c>
      <c r="EG38" s="3">
        <f ca="1">Forudsætninger!AL264*AI38</f>
        <v>0</v>
      </c>
      <c r="EH38" s="3">
        <f ca="1">Forudsætninger!AM264*AJ38</f>
        <v>0</v>
      </c>
      <c r="EI38" s="3">
        <f ca="1">Forudsætninger!AN264*AK38</f>
        <v>0</v>
      </c>
      <c r="EJ38" s="3">
        <f ca="1">Forudsætninger!AO264*AL38</f>
        <v>0</v>
      </c>
      <c r="EK38" s="3">
        <f ca="1">Forudsætninger!AP264*AM38</f>
        <v>0</v>
      </c>
      <c r="EL38" s="3">
        <f ca="1">Forudsætninger!AQ264*AN38</f>
        <v>0</v>
      </c>
      <c r="EM38" s="3">
        <f ca="1">Forudsætninger!AR264*AO38</f>
        <v>0</v>
      </c>
      <c r="EN38" s="3">
        <f ca="1">Forudsætninger!AS264*AP38</f>
        <v>0</v>
      </c>
      <c r="EO38" s="3">
        <f ca="1">Forudsætninger!AT264*AQ38</f>
        <v>0</v>
      </c>
      <c r="EP38" s="3">
        <f ca="1">Forudsætninger!AU264*AR38</f>
        <v>0</v>
      </c>
      <c r="EQ38" s="3">
        <f ca="1">Forudsætninger!AV264*AS38</f>
        <v>0</v>
      </c>
      <c r="ER38" s="3">
        <f ca="1">Forudsætninger!AW264*AT38</f>
        <v>0</v>
      </c>
      <c r="ES38" s="3">
        <f ca="1">Forudsætninger!AX264*AU38</f>
        <v>0</v>
      </c>
      <c r="ET38" s="3">
        <f ca="1">Forudsætninger!AY264*AV38</f>
        <v>0</v>
      </c>
      <c r="EU38" s="3">
        <f ca="1">Forudsætninger!AZ264*AW38</f>
        <v>0</v>
      </c>
      <c r="EV38" s="3">
        <f ca="1">Forudsætninger!BA264*AX38</f>
        <v>0</v>
      </c>
      <c r="EW38" s="3">
        <f ca="1">Forudsætninger!BB264*AY38</f>
        <v>0</v>
      </c>
      <c r="EX38" s="3">
        <f ca="1">IF(Input!$B38="I",$AZ38,0)</f>
        <v>0</v>
      </c>
      <c r="EY38" s="3">
        <f ca="1">IF(Input!$B38="II",$AZ38,0)</f>
        <v>0</v>
      </c>
      <c r="EZ38" s="3">
        <f ca="1">IF(Input!$B38="III",$AZ38,0)</f>
        <v>0</v>
      </c>
      <c r="FA38" s="3">
        <f ca="1">IF(Input!$B38="IV",$AZ38,0)</f>
        <v>0</v>
      </c>
      <c r="FB38" s="3">
        <f ca="1">IF(Input!$B38="I",$CY38,0)</f>
        <v>0</v>
      </c>
      <c r="FC38" s="3">
        <f ca="1">IF(Input!$B38="II",$CY38,0)</f>
        <v>0</v>
      </c>
      <c r="FD38" s="3">
        <f ca="1">IF(Input!$B38="III",$CY38,0)</f>
        <v>0</v>
      </c>
      <c r="FE38" s="3">
        <f ca="1">IF(Input!$B38="IV",$CY38,0)</f>
        <v>0</v>
      </c>
      <c r="FF38" s="3">
        <f ca="1">IF(Input!$C38="Økonomisk",$AZ38,0)</f>
        <v>0</v>
      </c>
      <c r="FG38" s="3">
        <f ca="1">IF(Input!$C38="Miljø",$AZ38,0)</f>
        <v>0</v>
      </c>
    </row>
    <row r="39" spans="1:163">
      <c r="A39" s="2" t="str">
        <f ca="1">IF(Input!A39="","",Input!A39)</f>
        <v/>
      </c>
      <c r="B39" s="3">
        <f ca="1">IF('Differentierede effekter'!D39="",Input!J39+Input!G39+IF(Forudsætninger!$B$4=1,Input!K39,0),'Differentierede effekter'!D39)</f>
        <v>0</v>
      </c>
      <c r="C39" s="3">
        <f ca="1">IF(C$2-$B$2&lt;Forudsætninger!$B$4,IF('Differentierede effekter'!H39="",IF(Forudsætninger!$B$4&gt;C$2-$B$2,Input!$G39,0)+IF(Forudsætninger!$B$4=C$2-$B$2+1,Input!$K39,0),'Differentierede effekter'!H39),0)</f>
        <v>0</v>
      </c>
      <c r="D39" s="3">
        <f ca="1">IF(D$2-$B$2&lt;Forudsætninger!$B$4,IF('Differentierede effekter'!L39="",IF(Forudsætninger!$B$4&gt;D$2-$B$2,Input!$G39,0)+IF(Forudsætninger!$B$4=D$2-$B$2+1,Input!$K39,0),'Differentierede effekter'!L39),0)</f>
        <v>0</v>
      </c>
      <c r="E39" s="3">
        <f ca="1">IF(E$2-$B$2&lt;Forudsætninger!$B$4,IF('Differentierede effekter'!P39="",IF(Forudsætninger!$B$4&gt;E$2-$B$2,Input!$G39,0)+IF(Forudsætninger!$B$4=E$2-$B$2+1,Input!$K39,0),'Differentierede effekter'!P39),0)</f>
        <v>0</v>
      </c>
      <c r="F39" s="3">
        <f ca="1">IF(F$2-$B$2&lt;Forudsætninger!$B$4,IF('Differentierede effekter'!T39="",IF(Forudsætninger!$B$4&gt;F$2-$B$2,Input!$G39,0)+IF(Forudsætninger!$B$4=F$2-$B$2+1,Input!$K39,0),'Differentierede effekter'!T39),0)</f>
        <v>0</v>
      </c>
      <c r="G39" s="3">
        <f ca="1">IF(G$2-$B$2&lt;Forudsætninger!$B$4,IF('Differentierede effekter'!X39="",IF(Forudsætninger!$B$4&gt;G$2-$B$2,Input!$G39,0)+IF(Forudsætninger!$B$4=G$2-$B$2+1,Input!$K39,0),'Differentierede effekter'!X39),0)</f>
        <v>0</v>
      </c>
      <c r="H39" s="3">
        <f ca="1">IF(H$2-$B$2&lt;Forudsætninger!$B$4,IF('Differentierede effekter'!AB39="",IF(Forudsætninger!$B$4&gt;H$2-$B$2,Input!$G39,0)+IF(Forudsætninger!$B$4=H$2-$B$2+1,Input!$K39,0),'Differentierede effekter'!AB39),0)</f>
        <v>0</v>
      </c>
      <c r="I39" s="3">
        <f ca="1">IF(I$2-$B$2&lt;Forudsætninger!$B$4,IF('Differentierede effekter'!AF39="",IF(Forudsætninger!$B$4&gt;I$2-$B$2,Input!$G39,0)+IF(Forudsætninger!$B$4=I$2-$B$2+1,Input!$K39,0),'Differentierede effekter'!AF39),0)</f>
        <v>0</v>
      </c>
      <c r="J39" s="3">
        <f ca="1">IF(J$2-$B$2&lt;Forudsætninger!$B$4,IF('Differentierede effekter'!AJ39="",IF(Forudsætninger!$B$4&gt;J$2-$B$2,Input!$G39,0)+IF(Forudsætninger!$B$4=J$2-$B$2+1,Input!$K39,0),'Differentierede effekter'!AJ39),0)</f>
        <v>0</v>
      </c>
      <c r="K39" s="3">
        <f ca="1">IF(K$2-$B$2&lt;Forudsætninger!$B$4,IF('Differentierede effekter'!AN39="",IF(Forudsætninger!$B$4&gt;K$2-$B$2,Input!$G39,0)+IF(Forudsætninger!$B$4=K$2-$B$2+1,Input!$K39,0),'Differentierede effekter'!AN39),0)</f>
        <v>0</v>
      </c>
      <c r="L39" s="3">
        <f ca="1">IF(L$2-$B$2&lt;Forudsætninger!$B$4,IF('Differentierede effekter'!AR39="",IF(Forudsætninger!$B$4&gt;L$2-$B$2,Input!$G39,0)+IF(Forudsætninger!$B$4=L$2-$B$2+1,Input!$K39,0),'Differentierede effekter'!AR39),0)</f>
        <v>0</v>
      </c>
      <c r="M39" s="3">
        <f ca="1">IF(M$2-$B$2&lt;Forudsætninger!$B$4,IF('Differentierede effekter'!AV39="",IF(Forudsætninger!$B$4&gt;M$2-$B$2,Input!$G39,0)+IF(Forudsætninger!$B$4=M$2-$B$2+1,Input!$K39,0),'Differentierede effekter'!AV39),0)</f>
        <v>0</v>
      </c>
      <c r="N39" s="3">
        <f ca="1">IF(N$2-$B$2&lt;Forudsætninger!$B$4,IF('Differentierede effekter'!AZ39="",IF(Forudsætninger!$B$4&gt;N$2-$B$2,Input!$G39,0)+IF(Forudsætninger!$B$4=N$2-$B$2+1,Input!$K39,0),'Differentierede effekter'!AZ39),0)</f>
        <v>0</v>
      </c>
      <c r="O39" s="3">
        <f ca="1">IF(O$2-$B$2&lt;Forudsætninger!$B$4,IF('Differentierede effekter'!BD39="",IF(Forudsætninger!$B$4&gt;O$2-$B$2,Input!$G39,0)+IF(Forudsætninger!$B$4=O$2-$B$2+1,Input!$K39,0),'Differentierede effekter'!BD39),0)</f>
        <v>0</v>
      </c>
      <c r="P39" s="3">
        <f ca="1">IF(P$2-$B$2&lt;Forudsætninger!$B$4,IF('Differentierede effekter'!BH39="",IF(Forudsætninger!$B$4&gt;P$2-$B$2,Input!$G39,0)+IF(Forudsætninger!$B$4=P$2-$B$2+1,Input!$K39,0),'Differentierede effekter'!BH39),0)</f>
        <v>0</v>
      </c>
      <c r="Q39" s="3">
        <f ca="1">IF(Q$2-$B$2&lt;Forudsætninger!$B$4,IF('Differentierede effekter'!BL39="",IF(Forudsætninger!$B$4&gt;Q$2-$B$2,Input!$G39,0)+IF(Forudsætninger!$B$4=Q$2-$B$2+1,Input!$K39,0),'Differentierede effekter'!BL39),0)</f>
        <v>0</v>
      </c>
      <c r="R39" s="3">
        <f ca="1">IF(R$2-$B$2&lt;Forudsætninger!$B$4,IF('Differentierede effekter'!BP39="",IF(Forudsætninger!$B$4&gt;R$2-$B$2,Input!$G39,0)+IF(Forudsætninger!$B$4=R$2-$B$2+1,Input!$K39,0),'Differentierede effekter'!BP39),0)</f>
        <v>0</v>
      </c>
      <c r="S39" s="3">
        <f ca="1">IF(S$2-$B$2&lt;Forudsætninger!$B$4,IF('Differentierede effekter'!BT39="",IF(Forudsætninger!$B$4&gt;S$2-$B$2,Input!$G39,0)+IF(Forudsætninger!$B$4=S$2-$B$2+1,Input!$K39,0),'Differentierede effekter'!BT39),0)</f>
        <v>0</v>
      </c>
      <c r="T39" s="3">
        <f ca="1">IF(T$2-$B$2&lt;Forudsætninger!$B$4,IF('Differentierede effekter'!BX39="",IF(Forudsætninger!$B$4&gt;T$2-$B$2,Input!$G39,0)+IF(Forudsætninger!$B$4=T$2-$B$2+1,Input!$K39,0),'Differentierede effekter'!BX39),0)</f>
        <v>0</v>
      </c>
      <c r="U39" s="3">
        <f ca="1">IF(U$2-$B$2&lt;Forudsætninger!$B$4,IF('Differentierede effekter'!CB39="",IF(Forudsætninger!$B$4&gt;U$2-$B$2,Input!$G39,0)+IF(Forudsætninger!$B$4=U$2-$B$2+1,Input!$K39,0),'Differentierede effekter'!CB39),0)</f>
        <v>0</v>
      </c>
      <c r="V39" s="3">
        <f ca="1">IF(V$2-$B$2&lt;Forudsætninger!$B$4,IF('Differentierede effekter'!CF39="",IF(Forudsætninger!$B$4&gt;V$2-$B$2,Input!$G39,0)+IF(Forudsætninger!$B$4=V$2-$B$2+1,Input!$K39,0),'Differentierede effekter'!CF39),0)</f>
        <v>0</v>
      </c>
      <c r="W39" s="3">
        <f ca="1">IF(W$2-$B$2&lt;Forudsætninger!$B$4,IF('Differentierede effekter'!CJ39="",IF(Forudsætninger!$B$4&gt;W$2-$B$2,Input!$G39,0)+IF(Forudsætninger!$B$4=W$2-$B$2+1,Input!$K39,0),'Differentierede effekter'!CJ39),0)</f>
        <v>0</v>
      </c>
      <c r="X39" s="3">
        <f ca="1">IF(X$2-$B$2&lt;Forudsætninger!$B$4,IF('Differentierede effekter'!CN39="",IF(Forudsætninger!$B$4&gt;X$2-$B$2,Input!$G39,0)+IF(Forudsætninger!$B$4=X$2-$B$2+1,Input!$K39,0),'Differentierede effekter'!CN39),0)</f>
        <v>0</v>
      </c>
      <c r="Y39" s="3">
        <f ca="1">IF(Y$2-$B$2&lt;Forudsætninger!$B$4,IF('Differentierede effekter'!CR39="",IF(Forudsætninger!$B$4&gt;Y$2-$B$2,Input!$G39,0)+IF(Forudsætninger!$B$4=Y$2-$B$2+1,Input!$K39,0),'Differentierede effekter'!CR39),0)</f>
        <v>0</v>
      </c>
      <c r="Z39" s="3">
        <f ca="1">IF(Z$2-$B$2&lt;Forudsætninger!$B$4,IF('Differentierede effekter'!CV39="",IF(Forudsætninger!$B$4&gt;Z$2-$B$2,Input!$G39,0)+IF(Forudsætninger!$B$4=Z$2-$B$2+1,Input!$K39,0),'Differentierede effekter'!CV39),0)</f>
        <v>0</v>
      </c>
      <c r="AA39" s="3">
        <f ca="1">IF(AA$2-$B$2&lt;Forudsætninger!$B$4,IF('Differentierede effekter'!CZ39="",IF(Forudsætninger!$B$4&gt;AA$2-$B$2,Input!$G39,0)+IF(Forudsætninger!$B$4=AA$2-$B$2+1,Input!$K39,0),'Differentierede effekter'!CZ39),0)</f>
        <v>0</v>
      </c>
      <c r="AB39" s="3">
        <f ca="1">IF(AB$2-$B$2&lt;Forudsætninger!$B$4,IF('Differentierede effekter'!DD39="",IF(Forudsætninger!$B$4&gt;AB$2-$B$2,Input!$G39,0)+IF(Forudsætninger!$B$4=AB$2-$B$2+1,Input!$K39,0),'Differentierede effekter'!DD39),0)</f>
        <v>0</v>
      </c>
      <c r="AC39" s="3">
        <f ca="1">IF(AC$2-$B$2&lt;Forudsætninger!$B$4,IF('Differentierede effekter'!DH39="",IF(Forudsætninger!$B$4&gt;AC$2-$B$2,Input!$G39,0)+IF(Forudsætninger!$B$4=AC$2-$B$2+1,Input!$K39,0),'Differentierede effekter'!DH39),0)</f>
        <v>0</v>
      </c>
      <c r="AD39" s="3">
        <f ca="1">IF(AD$2-$B$2&lt;Forudsætninger!$B$4,IF('Differentierede effekter'!DL39="",IF(Forudsætninger!$B$4&gt;AD$2-$B$2,Input!$G39,0)+IF(Forudsætninger!$B$4=AD$2-$B$2+1,Input!$K39,0),'Differentierede effekter'!DL39),0)</f>
        <v>0</v>
      </c>
      <c r="AE39" s="3">
        <f ca="1">IF(AE$2-$B$2&lt;Forudsætninger!$B$4,IF('Differentierede effekter'!DP39="",IF(Forudsætninger!$B$4&gt;AE$2-$B$2,Input!$G39,0)+IF(Forudsætninger!$B$4=AE$2-$B$2+1,Input!$K39,0),'Differentierede effekter'!DP39),0)</f>
        <v>0</v>
      </c>
      <c r="AF39" s="3">
        <f ca="1">IF(AF$2-$B$2&lt;Forudsætninger!$B$4,IF('Differentierede effekter'!DQ39="",IF(Forudsætninger!$B$4&gt;AF$2-$B$2,Input!$G39,0)+IF(Forudsætninger!$B$4=AF$2-$B$2+1,Input!$K39,0),'Differentierede effekter'!DQ39),0)</f>
        <v>0</v>
      </c>
      <c r="AG39" s="3">
        <f ca="1">IF(AG$2-$B$2&lt;Forudsætninger!$B$4,IF('Differentierede effekter'!DU39="",IF(Forudsætninger!$B$4&gt;AG$2-$B$2,Input!$G39,0)+IF(Forudsætninger!$B$4=AG$2-$B$2+1,Input!$K39,0),'Differentierede effekter'!DU39),0)</f>
        <v>0</v>
      </c>
      <c r="AH39" s="3">
        <f ca="1">IF(AH$2-$B$2&lt;Forudsætninger!$B$4,IF('Differentierede effekter'!DY39="",IF(Forudsætninger!$B$4&gt;AH$2-$B$2,Input!$G39,0)+IF(Forudsætninger!$B$4=AH$2-$B$2+1,Input!$K39,0),'Differentierede effekter'!DY39),0)</f>
        <v>0</v>
      </c>
      <c r="AI39" s="3">
        <f ca="1">IF(AI$2-$B$2&lt;Forudsætninger!$B$4,IF('Differentierede effekter'!EC39="",IF(Forudsætninger!$B$4&gt;AI$2-$B$2,Input!$G39,0)+IF(Forudsætninger!$B$4=AI$2-$B$2+1,Input!$K39,0),'Differentierede effekter'!EC39),0)</f>
        <v>0</v>
      </c>
      <c r="AJ39" s="3">
        <f ca="1">IF(AJ$2-$B$2&lt;Forudsætninger!$B$4,IF('Differentierede effekter'!EG39="",IF(Forudsætninger!$B$4&gt;AJ$2-$B$2,Input!$G39,0)+IF(Forudsætninger!$B$4=AJ$2-$B$2+1,Input!$K39,0),'Differentierede effekter'!EG39),0)</f>
        <v>0</v>
      </c>
      <c r="AK39" s="3">
        <f ca="1">IF(AK$2-$B$2&lt;Forudsætninger!$B$4,IF('Differentierede effekter'!EK39="",IF(Forudsætninger!$B$4&gt;AK$2-$B$2,Input!$G39,0)+IF(Forudsætninger!$B$4=AK$2-$B$2+1,Input!$K39,0),'Differentierede effekter'!EK39),0)</f>
        <v>0</v>
      </c>
      <c r="AL39" s="3">
        <f ca="1">IF(AL$2-$B$2&lt;Forudsætninger!$B$4,IF('Differentierede effekter'!EO39="",IF(Forudsætninger!$B$4&gt;AL$2-$B$2,Input!$G39,0)+IF(Forudsætninger!$B$4=AL$2-$B$2+1,Input!$K39,0),'Differentierede effekter'!EO39),0)</f>
        <v>0</v>
      </c>
      <c r="AM39" s="3">
        <f ca="1">IF(AM$2-$B$2&lt;Forudsætninger!$B$4,IF('Differentierede effekter'!EP39="",IF(Forudsætninger!$B$4&gt;AM$2-$B$2,Input!$G39,0)+IF(Forudsætninger!$B$4=AM$2-$B$2+1,Input!$K39,0),'Differentierede effekter'!EP39),0)</f>
        <v>0</v>
      </c>
      <c r="AN39" s="3">
        <f ca="1">IF(AN$2-$B$2&lt;Forudsætninger!$B$4,IF('Differentierede effekter'!ET39="",IF(Forudsætninger!$B$4&gt;AN$2-$B$2,Input!$G39,0)+IF(Forudsætninger!$B$4=AN$2-$B$2+1,Input!$K39,0),'Differentierede effekter'!ET39),0)</f>
        <v>0</v>
      </c>
      <c r="AO39" s="3">
        <f ca="1">IF(AO$2-$B$2&lt;Forudsætninger!$B$4,IF('Differentierede effekter'!EX39="",IF(Forudsætninger!$B$4&gt;AO$2-$B$2,Input!$G39,0)+IF(Forudsætninger!$B$4=AO$2-$B$2+1,Input!$K39,0),'Differentierede effekter'!EX39),0)</f>
        <v>0</v>
      </c>
      <c r="AP39" s="3">
        <f ca="1">IF(AP$2-$B$2&lt;Forudsætninger!$B$4,IF('Differentierede effekter'!FB39="",IF(Forudsætninger!$B$4&gt;AP$2-$B$2,Input!$G39,0)+IF(Forudsætninger!$B$4=AP$2-$B$2+1,Input!$K39,0),'Differentierede effekter'!FB39),0)</f>
        <v>0</v>
      </c>
      <c r="AQ39" s="3">
        <f ca="1">IF(AQ$2-$B$2&lt;Forudsætninger!$B$4,IF('Differentierede effekter'!FF39="",IF(Forudsætninger!$B$4&gt;AQ$2-$B$2,Input!$G39,0)+IF(Forudsætninger!$B$4=AQ$2-$B$2+1,Input!$K39,0),'Differentierede effekter'!FF39),0)</f>
        <v>0</v>
      </c>
      <c r="AR39" s="3">
        <f ca="1">IF(AR$2-$B$2&lt;Forudsætninger!$B$4,IF('Differentierede effekter'!FJ39="",IF(Forudsætninger!$B$4&gt;AR$2-$B$2,Input!$G39,0)+IF(Forudsætninger!$B$4=AR$2-$B$2+1,Input!$K39,0),'Differentierede effekter'!FJ39),0)</f>
        <v>0</v>
      </c>
      <c r="AS39" s="3">
        <f ca="1">IF(AS$2-$B$2&lt;Forudsætninger!$B$4,IF('Differentierede effekter'!FN39="",IF(Forudsætninger!$B$4&gt;AS$2-$B$2,Input!$G39,0)+IF(Forudsætninger!$B$4=AS$2-$B$2+1,Input!$K39,0),'Differentierede effekter'!FN39),0)</f>
        <v>0</v>
      </c>
      <c r="AT39" s="3">
        <f ca="1">IF(AT$2-$B$2&lt;Forudsætninger!$B$4,IF('Differentierede effekter'!FR39="",IF(Forudsætninger!$B$4&gt;AT$2-$B$2,Input!$G39,0)+IF(Forudsætninger!$B$4=AT$2-$B$2+1,Input!$K39,0),'Differentierede effekter'!FR39),0)</f>
        <v>0</v>
      </c>
      <c r="AU39" s="3">
        <f ca="1">IF(AU$2-$B$2&lt;Forudsætninger!$B$4,IF('Differentierede effekter'!FV39="",IF(Forudsætninger!$B$4&gt;AU$2-$B$2,Input!$G39,0)+IF(Forudsætninger!$B$4=AU$2-$B$2+1,Input!$K39,0),'Differentierede effekter'!FV39),0)</f>
        <v>0</v>
      </c>
      <c r="AV39" s="3">
        <f ca="1">IF(AV$2-$B$2&lt;Forudsætninger!$B$4,IF('Differentierede effekter'!FZ39="",IF(Forudsætninger!$B$4&gt;AV$2-$B$2,Input!$G39,0)+IF(Forudsætninger!$B$4=AV$2-$B$2+1,Input!$K39,0),'Differentierede effekter'!FZ39),0)</f>
        <v>0</v>
      </c>
      <c r="AW39" s="3">
        <f ca="1">IF(AW$2-$B$2&lt;Forudsætninger!$B$4,IF('Differentierede effekter'!GD39="",IF(Forudsætninger!$B$4&gt;AW$2-$B$2,Input!$G39,0)+IF(Forudsætninger!$B$4=AW$2-$B$2+1,Input!$K39,0),'Differentierede effekter'!GD39),0)</f>
        <v>0</v>
      </c>
      <c r="AX39" s="3">
        <f ca="1">IF(AX$2-$B$2&lt;Forudsætninger!$B$4,IF('Differentierede effekter'!GH39="",IF(Forudsætninger!$B$4&gt;AX$2-$B$2,Input!$G39,0)+IF(Forudsætninger!$B$4=AX$2-$B$2+1,Input!$K39,0),'Differentierede effekter'!GH39),0)</f>
        <v>0</v>
      </c>
      <c r="AY39" s="3">
        <f ca="1">IF(AY$2-$B$2&lt;Forudsætninger!$B$4,IF('Differentierede effekter'!GL39="",IF(Forudsætninger!$B$4&gt;AY$2-$B$2,Input!$G39,0)+IF(Forudsætninger!$B$4=AY$2-$B$2+1,Input!$K39,0),'Differentierede effekter'!GL39),0)</f>
        <v>0</v>
      </c>
      <c r="AZ39" s="4">
        <f ca="1">NPV(Forudsætninger!$B$2,BA39:CX39)*(1+Forudsætninger!$B$2)</f>
        <v>0</v>
      </c>
      <c r="BA39" s="3">
        <f ca="1">Forudsætninger!B119*B39</f>
        <v>0</v>
      </c>
      <c r="BB39" s="3">
        <f ca="1">Forudsætninger!C119*C39</f>
        <v>0</v>
      </c>
      <c r="BC39" s="3">
        <f ca="1">Forudsætninger!D119*D39</f>
        <v>0</v>
      </c>
      <c r="BD39" s="3">
        <f ca="1">Forudsætninger!E119*E39</f>
        <v>0</v>
      </c>
      <c r="BE39" s="3">
        <f ca="1">Forudsætninger!F119*F39</f>
        <v>0</v>
      </c>
      <c r="BF39" s="3">
        <f ca="1">Forudsætninger!G119*G39</f>
        <v>0</v>
      </c>
      <c r="BG39" s="3">
        <f ca="1">Forudsætninger!H119*H39</f>
        <v>0</v>
      </c>
      <c r="BH39" s="3">
        <f ca="1">Forudsætninger!I119*I39</f>
        <v>0</v>
      </c>
      <c r="BI39" s="3">
        <f ca="1">Forudsætninger!J119*J39</f>
        <v>0</v>
      </c>
      <c r="BJ39" s="3">
        <f ca="1">Forudsætninger!K119*K39</f>
        <v>0</v>
      </c>
      <c r="BK39" s="3">
        <f ca="1">Forudsætninger!L119*L39</f>
        <v>0</v>
      </c>
      <c r="BL39" s="3">
        <f ca="1">Forudsætninger!M119*M39</f>
        <v>0</v>
      </c>
      <c r="BM39" s="3">
        <f ca="1">Forudsætninger!N119*N39</f>
        <v>0</v>
      </c>
      <c r="BN39" s="3">
        <f ca="1">Forudsætninger!O119*O39</f>
        <v>0</v>
      </c>
      <c r="BO39" s="3">
        <f ca="1">Forudsætninger!P119*P39</f>
        <v>0</v>
      </c>
      <c r="BP39" s="3">
        <f ca="1">Forudsætninger!Q119*Q39</f>
        <v>0</v>
      </c>
      <c r="BQ39" s="3">
        <f ca="1">Forudsætninger!R119*R39</f>
        <v>0</v>
      </c>
      <c r="BR39" s="3">
        <f ca="1">Forudsætninger!S119*S39</f>
        <v>0</v>
      </c>
      <c r="BS39" s="3">
        <f ca="1">Forudsætninger!T119*T39</f>
        <v>0</v>
      </c>
      <c r="BT39" s="3">
        <f ca="1">Forudsætninger!U119*U39</f>
        <v>0</v>
      </c>
      <c r="BU39" s="3">
        <f ca="1">Forudsætninger!V119*V39</f>
        <v>0</v>
      </c>
      <c r="BV39" s="3">
        <f ca="1">Forudsætninger!W119*W39</f>
        <v>0</v>
      </c>
      <c r="BW39" s="3">
        <f ca="1">Forudsætninger!X119*X39</f>
        <v>0</v>
      </c>
      <c r="BX39" s="3">
        <f ca="1">Forudsætninger!Y119*Y39</f>
        <v>0</v>
      </c>
      <c r="BY39" s="3">
        <f ca="1">Forudsætninger!Z119*Z39</f>
        <v>0</v>
      </c>
      <c r="BZ39" s="3">
        <f ca="1">Forudsætninger!AA119*AA39</f>
        <v>0</v>
      </c>
      <c r="CA39" s="3">
        <f ca="1">Forudsætninger!AB119*AB39</f>
        <v>0</v>
      </c>
      <c r="CB39" s="3">
        <f ca="1">Forudsætninger!AC119*AC39</f>
        <v>0</v>
      </c>
      <c r="CC39" s="3">
        <f ca="1">Forudsætninger!AD119*AD39</f>
        <v>0</v>
      </c>
      <c r="CD39" s="3">
        <f ca="1">Forudsætninger!AE119*AE39</f>
        <v>0</v>
      </c>
      <c r="CE39" s="3">
        <f ca="1">Forudsætninger!AF119*AF39</f>
        <v>0</v>
      </c>
      <c r="CF39" s="3">
        <f ca="1">Forudsætninger!AG119*AG39</f>
        <v>0</v>
      </c>
      <c r="CG39" s="3">
        <f ca="1">Forudsætninger!AH119*AH39</f>
        <v>0</v>
      </c>
      <c r="CH39" s="3">
        <f ca="1">Forudsætninger!AI119*AI39</f>
        <v>0</v>
      </c>
      <c r="CI39" s="3">
        <f ca="1">Forudsætninger!AJ119*AJ39</f>
        <v>0</v>
      </c>
      <c r="CJ39" s="3">
        <f ca="1">Forudsætninger!AK119*AK39</f>
        <v>0</v>
      </c>
      <c r="CK39" s="3">
        <f ca="1">Forudsætninger!AL119*AL39</f>
        <v>0</v>
      </c>
      <c r="CL39" s="3">
        <f ca="1">Forudsætninger!AM119*AM39</f>
        <v>0</v>
      </c>
      <c r="CM39" s="3">
        <f ca="1">Forudsætninger!AN119*AN39</f>
        <v>0</v>
      </c>
      <c r="CN39" s="3">
        <f ca="1">Forudsætninger!AO119*AO39</f>
        <v>0</v>
      </c>
      <c r="CO39" s="3">
        <f ca="1">Forudsætninger!AP119*AP39</f>
        <v>0</v>
      </c>
      <c r="CP39" s="3">
        <f ca="1">Forudsætninger!AQ119*AQ39</f>
        <v>0</v>
      </c>
      <c r="CQ39" s="3">
        <f ca="1">Forudsætninger!AR119*AR39</f>
        <v>0</v>
      </c>
      <c r="CR39" s="3">
        <f ca="1">Forudsætninger!AS119*AS39</f>
        <v>0</v>
      </c>
      <c r="CS39" s="3">
        <f ca="1">Forudsætninger!AT119*AT39</f>
        <v>0</v>
      </c>
      <c r="CT39" s="3">
        <f ca="1">Forudsætninger!AU119*AU39</f>
        <v>0</v>
      </c>
      <c r="CU39" s="3">
        <f ca="1">Forudsætninger!AV119*AV39</f>
        <v>0</v>
      </c>
      <c r="CV39" s="3">
        <f ca="1">Forudsætninger!AW119*AW39</f>
        <v>0</v>
      </c>
      <c r="CW39" s="3">
        <f ca="1">Forudsætninger!AX119*AX39</f>
        <v>0</v>
      </c>
      <c r="CX39" s="3">
        <f ca="1">Forudsætninger!AY119*AY39</f>
        <v>0</v>
      </c>
      <c r="CY39" s="4">
        <f ca="1">NPV(Forudsætninger!$B$3,CZ39:EW39)*(1+Forudsætninger!$B$3)</f>
        <v>0</v>
      </c>
      <c r="CZ39" s="3">
        <f ca="1">Forudsætninger!E265*B39</f>
        <v>0</v>
      </c>
      <c r="DA39" s="3">
        <f ca="1">Forudsætninger!F265*C39</f>
        <v>0</v>
      </c>
      <c r="DB39" s="3">
        <f ca="1">Forudsætninger!G265*D39</f>
        <v>0</v>
      </c>
      <c r="DC39" s="3">
        <f ca="1">Forudsætninger!H265*E39</f>
        <v>0</v>
      </c>
      <c r="DD39" s="3">
        <f ca="1">Forudsætninger!I265*F39</f>
        <v>0</v>
      </c>
      <c r="DE39" s="3">
        <f ca="1">Forudsætninger!J265*G39</f>
        <v>0</v>
      </c>
      <c r="DF39" s="3">
        <f ca="1">Forudsætninger!K265*H39</f>
        <v>0</v>
      </c>
      <c r="DG39" s="3">
        <f ca="1">Forudsætninger!L265*I39</f>
        <v>0</v>
      </c>
      <c r="DH39" s="3">
        <f ca="1">Forudsætninger!M265*J39</f>
        <v>0</v>
      </c>
      <c r="DI39" s="3">
        <f ca="1">Forudsætninger!N265*K39</f>
        <v>0</v>
      </c>
      <c r="DJ39" s="3">
        <f ca="1">Forudsætninger!O265*L39</f>
        <v>0</v>
      </c>
      <c r="DK39" s="3">
        <f ca="1">Forudsætninger!P265*M39</f>
        <v>0</v>
      </c>
      <c r="DL39" s="3">
        <f ca="1">Forudsætninger!Q265*N39</f>
        <v>0</v>
      </c>
      <c r="DM39" s="3">
        <f ca="1">Forudsætninger!R265*O39</f>
        <v>0</v>
      </c>
      <c r="DN39" s="3">
        <f ca="1">Forudsætninger!S265*P39</f>
        <v>0</v>
      </c>
      <c r="DO39" s="3">
        <f ca="1">Forudsætninger!T265*Q39</f>
        <v>0</v>
      </c>
      <c r="DP39" s="3">
        <f ca="1">Forudsætninger!U265*R39</f>
        <v>0</v>
      </c>
      <c r="DQ39" s="3">
        <f ca="1">Forudsætninger!V265*S39</f>
        <v>0</v>
      </c>
      <c r="DR39" s="3">
        <f ca="1">Forudsætninger!W265*T39</f>
        <v>0</v>
      </c>
      <c r="DS39" s="3">
        <f ca="1">Forudsætninger!X265*U39</f>
        <v>0</v>
      </c>
      <c r="DT39" s="3">
        <f ca="1">Forudsætninger!Y265*V39</f>
        <v>0</v>
      </c>
      <c r="DU39" s="3">
        <f ca="1">Forudsætninger!Z265*W39</f>
        <v>0</v>
      </c>
      <c r="DV39" s="3">
        <f ca="1">Forudsætninger!AA265*X39</f>
        <v>0</v>
      </c>
      <c r="DW39" s="3">
        <f ca="1">Forudsætninger!AB265*Y39</f>
        <v>0</v>
      </c>
      <c r="DX39" s="3">
        <f ca="1">Forudsætninger!AC265*Z39</f>
        <v>0</v>
      </c>
      <c r="DY39" s="3">
        <f ca="1">Forudsætninger!AD265*AA39</f>
        <v>0</v>
      </c>
      <c r="DZ39" s="3">
        <f ca="1">Forudsætninger!AE265*AB39</f>
        <v>0</v>
      </c>
      <c r="EA39" s="3">
        <f ca="1">Forudsætninger!AF265*AC39</f>
        <v>0</v>
      </c>
      <c r="EB39" s="3">
        <f ca="1">Forudsætninger!AG265*AD39</f>
        <v>0</v>
      </c>
      <c r="EC39" s="3">
        <f ca="1">Forudsætninger!AH265*AE39</f>
        <v>0</v>
      </c>
      <c r="ED39" s="3">
        <f ca="1">Forudsætninger!AI265*AF39</f>
        <v>0</v>
      </c>
      <c r="EE39" s="3">
        <f ca="1">Forudsætninger!AJ265*AG39</f>
        <v>0</v>
      </c>
      <c r="EF39" s="3">
        <f ca="1">Forudsætninger!AK265*AH39</f>
        <v>0</v>
      </c>
      <c r="EG39" s="3">
        <f ca="1">Forudsætninger!AL265*AI39</f>
        <v>0</v>
      </c>
      <c r="EH39" s="3">
        <f ca="1">Forudsætninger!AM265*AJ39</f>
        <v>0</v>
      </c>
      <c r="EI39" s="3">
        <f ca="1">Forudsætninger!AN265*AK39</f>
        <v>0</v>
      </c>
      <c r="EJ39" s="3">
        <f ca="1">Forudsætninger!AO265*AL39</f>
        <v>0</v>
      </c>
      <c r="EK39" s="3">
        <f ca="1">Forudsætninger!AP265*AM39</f>
        <v>0</v>
      </c>
      <c r="EL39" s="3">
        <f ca="1">Forudsætninger!AQ265*AN39</f>
        <v>0</v>
      </c>
      <c r="EM39" s="3">
        <f ca="1">Forudsætninger!AR265*AO39</f>
        <v>0</v>
      </c>
      <c r="EN39" s="3">
        <f ca="1">Forudsætninger!AS265*AP39</f>
        <v>0</v>
      </c>
      <c r="EO39" s="3">
        <f ca="1">Forudsætninger!AT265*AQ39</f>
        <v>0</v>
      </c>
      <c r="EP39" s="3">
        <f ca="1">Forudsætninger!AU265*AR39</f>
        <v>0</v>
      </c>
      <c r="EQ39" s="3">
        <f ca="1">Forudsætninger!AV265*AS39</f>
        <v>0</v>
      </c>
      <c r="ER39" s="3">
        <f ca="1">Forudsætninger!AW265*AT39</f>
        <v>0</v>
      </c>
      <c r="ES39" s="3">
        <f ca="1">Forudsætninger!AX265*AU39</f>
        <v>0</v>
      </c>
      <c r="ET39" s="3">
        <f ca="1">Forudsætninger!AY265*AV39</f>
        <v>0</v>
      </c>
      <c r="EU39" s="3">
        <f ca="1">Forudsætninger!AZ265*AW39</f>
        <v>0</v>
      </c>
      <c r="EV39" s="3">
        <f ca="1">Forudsætninger!BA265*AX39</f>
        <v>0</v>
      </c>
      <c r="EW39" s="3">
        <f ca="1">Forudsætninger!BB265*AY39</f>
        <v>0</v>
      </c>
      <c r="EX39" s="3">
        <f ca="1">IF(Input!$B39="I",$AZ39,0)</f>
        <v>0</v>
      </c>
      <c r="EY39" s="3">
        <f ca="1">IF(Input!$B39="II",$AZ39,0)</f>
        <v>0</v>
      </c>
      <c r="EZ39" s="3">
        <f ca="1">IF(Input!$B39="III",$AZ39,0)</f>
        <v>0</v>
      </c>
      <c r="FA39" s="3">
        <f ca="1">IF(Input!$B39="IV",$AZ39,0)</f>
        <v>0</v>
      </c>
      <c r="FB39" s="3">
        <f ca="1">IF(Input!$B39="I",$CY39,0)</f>
        <v>0</v>
      </c>
      <c r="FC39" s="3">
        <f ca="1">IF(Input!$B39="II",$CY39,0)</f>
        <v>0</v>
      </c>
      <c r="FD39" s="3">
        <f ca="1">IF(Input!$B39="III",$CY39,0)</f>
        <v>0</v>
      </c>
      <c r="FE39" s="3">
        <f ca="1">IF(Input!$B39="IV",$CY39,0)</f>
        <v>0</v>
      </c>
      <c r="FF39" s="3">
        <f ca="1">IF(Input!$C39="Økonomisk",$AZ39,0)</f>
        <v>0</v>
      </c>
      <c r="FG39" s="3">
        <f ca="1">IF(Input!$C39="Miljø",$AZ39,0)</f>
        <v>0</v>
      </c>
    </row>
    <row r="40" spans="1:163">
      <c r="A40" s="2" t="str">
        <f ca="1">IF(Input!A40="","",Input!A40)</f>
        <v/>
      </c>
      <c r="B40" s="3">
        <f ca="1">IF('Differentierede effekter'!D40="",Input!J40+Input!G40+IF(Forudsætninger!$B$4=1,Input!K40,0),'Differentierede effekter'!D40)</f>
        <v>0</v>
      </c>
      <c r="C40" s="3">
        <f ca="1">IF(C$2-$B$2&lt;Forudsætninger!$B$4,IF('Differentierede effekter'!H40="",IF(Forudsætninger!$B$4&gt;C$2-$B$2,Input!$G40,0)+IF(Forudsætninger!$B$4=C$2-$B$2+1,Input!$K40,0),'Differentierede effekter'!H40),0)</f>
        <v>0</v>
      </c>
      <c r="D40" s="3">
        <f ca="1">IF(D$2-$B$2&lt;Forudsætninger!$B$4,IF('Differentierede effekter'!L40="",IF(Forudsætninger!$B$4&gt;D$2-$B$2,Input!$G40,0)+IF(Forudsætninger!$B$4=D$2-$B$2+1,Input!$K40,0),'Differentierede effekter'!L40),0)</f>
        <v>0</v>
      </c>
      <c r="E40" s="3">
        <f ca="1">IF(E$2-$B$2&lt;Forudsætninger!$B$4,IF('Differentierede effekter'!P40="",IF(Forudsætninger!$B$4&gt;E$2-$B$2,Input!$G40,0)+IF(Forudsætninger!$B$4=E$2-$B$2+1,Input!$K40,0),'Differentierede effekter'!P40),0)</f>
        <v>0</v>
      </c>
      <c r="F40" s="3">
        <f ca="1">IF(F$2-$B$2&lt;Forudsætninger!$B$4,IF('Differentierede effekter'!T40="",IF(Forudsætninger!$B$4&gt;F$2-$B$2,Input!$G40,0)+IF(Forudsætninger!$B$4=F$2-$B$2+1,Input!$K40,0),'Differentierede effekter'!T40),0)</f>
        <v>0</v>
      </c>
      <c r="G40" s="3">
        <f ca="1">IF(G$2-$B$2&lt;Forudsætninger!$B$4,IF('Differentierede effekter'!X40="",IF(Forudsætninger!$B$4&gt;G$2-$B$2,Input!$G40,0)+IF(Forudsætninger!$B$4=G$2-$B$2+1,Input!$K40,0),'Differentierede effekter'!X40),0)</f>
        <v>0</v>
      </c>
      <c r="H40" s="3">
        <f ca="1">IF(H$2-$B$2&lt;Forudsætninger!$B$4,IF('Differentierede effekter'!AB40="",IF(Forudsætninger!$B$4&gt;H$2-$B$2,Input!$G40,0)+IF(Forudsætninger!$B$4=H$2-$B$2+1,Input!$K40,0),'Differentierede effekter'!AB40),0)</f>
        <v>0</v>
      </c>
      <c r="I40" s="3">
        <f ca="1">IF(I$2-$B$2&lt;Forudsætninger!$B$4,IF('Differentierede effekter'!AF40="",IF(Forudsætninger!$B$4&gt;I$2-$B$2,Input!$G40,0)+IF(Forudsætninger!$B$4=I$2-$B$2+1,Input!$K40,0),'Differentierede effekter'!AF40),0)</f>
        <v>0</v>
      </c>
      <c r="J40" s="3">
        <f ca="1">IF(J$2-$B$2&lt;Forudsætninger!$B$4,IF('Differentierede effekter'!AJ40="",IF(Forudsætninger!$B$4&gt;J$2-$B$2,Input!$G40,0)+IF(Forudsætninger!$B$4=J$2-$B$2+1,Input!$K40,0),'Differentierede effekter'!AJ40),0)</f>
        <v>0</v>
      </c>
      <c r="K40" s="3">
        <f ca="1">IF(K$2-$B$2&lt;Forudsætninger!$B$4,IF('Differentierede effekter'!AN40="",IF(Forudsætninger!$B$4&gt;K$2-$B$2,Input!$G40,0)+IF(Forudsætninger!$B$4=K$2-$B$2+1,Input!$K40,0),'Differentierede effekter'!AN40),0)</f>
        <v>0</v>
      </c>
      <c r="L40" s="3">
        <f ca="1">IF(L$2-$B$2&lt;Forudsætninger!$B$4,IF('Differentierede effekter'!AR40="",IF(Forudsætninger!$B$4&gt;L$2-$B$2,Input!$G40,0)+IF(Forudsætninger!$B$4=L$2-$B$2+1,Input!$K40,0),'Differentierede effekter'!AR40),0)</f>
        <v>0</v>
      </c>
      <c r="M40" s="3">
        <f ca="1">IF(M$2-$B$2&lt;Forudsætninger!$B$4,IF('Differentierede effekter'!AV40="",IF(Forudsætninger!$B$4&gt;M$2-$B$2,Input!$G40,0)+IF(Forudsætninger!$B$4=M$2-$B$2+1,Input!$K40,0),'Differentierede effekter'!AV40),0)</f>
        <v>0</v>
      </c>
      <c r="N40" s="3">
        <f ca="1">IF(N$2-$B$2&lt;Forudsætninger!$B$4,IF('Differentierede effekter'!AZ40="",IF(Forudsætninger!$B$4&gt;N$2-$B$2,Input!$G40,0)+IF(Forudsætninger!$B$4=N$2-$B$2+1,Input!$K40,0),'Differentierede effekter'!AZ40),0)</f>
        <v>0</v>
      </c>
      <c r="O40" s="3">
        <f ca="1">IF(O$2-$B$2&lt;Forudsætninger!$B$4,IF('Differentierede effekter'!BD40="",IF(Forudsætninger!$B$4&gt;O$2-$B$2,Input!$G40,0)+IF(Forudsætninger!$B$4=O$2-$B$2+1,Input!$K40,0),'Differentierede effekter'!BD40),0)</f>
        <v>0</v>
      </c>
      <c r="P40" s="3">
        <f ca="1">IF(P$2-$B$2&lt;Forudsætninger!$B$4,IF('Differentierede effekter'!BH40="",IF(Forudsætninger!$B$4&gt;P$2-$B$2,Input!$G40,0)+IF(Forudsætninger!$B$4=P$2-$B$2+1,Input!$K40,0),'Differentierede effekter'!BH40),0)</f>
        <v>0</v>
      </c>
      <c r="Q40" s="3">
        <f ca="1">IF(Q$2-$B$2&lt;Forudsætninger!$B$4,IF('Differentierede effekter'!BL40="",IF(Forudsætninger!$B$4&gt;Q$2-$B$2,Input!$G40,0)+IF(Forudsætninger!$B$4=Q$2-$B$2+1,Input!$K40,0),'Differentierede effekter'!BL40),0)</f>
        <v>0</v>
      </c>
      <c r="R40" s="3">
        <f ca="1">IF(R$2-$B$2&lt;Forudsætninger!$B$4,IF('Differentierede effekter'!BP40="",IF(Forudsætninger!$B$4&gt;R$2-$B$2,Input!$G40,0)+IF(Forudsætninger!$B$4=R$2-$B$2+1,Input!$K40,0),'Differentierede effekter'!BP40),0)</f>
        <v>0</v>
      </c>
      <c r="S40" s="3">
        <f ca="1">IF(S$2-$B$2&lt;Forudsætninger!$B$4,IF('Differentierede effekter'!BT40="",IF(Forudsætninger!$B$4&gt;S$2-$B$2,Input!$G40,0)+IF(Forudsætninger!$B$4=S$2-$B$2+1,Input!$K40,0),'Differentierede effekter'!BT40),0)</f>
        <v>0</v>
      </c>
      <c r="T40" s="3">
        <f ca="1">IF(T$2-$B$2&lt;Forudsætninger!$B$4,IF('Differentierede effekter'!BX40="",IF(Forudsætninger!$B$4&gt;T$2-$B$2,Input!$G40,0)+IF(Forudsætninger!$B$4=T$2-$B$2+1,Input!$K40,0),'Differentierede effekter'!BX40),0)</f>
        <v>0</v>
      </c>
      <c r="U40" s="3">
        <f ca="1">IF(U$2-$B$2&lt;Forudsætninger!$B$4,IF('Differentierede effekter'!CB40="",IF(Forudsætninger!$B$4&gt;U$2-$B$2,Input!$G40,0)+IF(Forudsætninger!$B$4=U$2-$B$2+1,Input!$K40,0),'Differentierede effekter'!CB40),0)</f>
        <v>0</v>
      </c>
      <c r="V40" s="3">
        <f ca="1">IF(V$2-$B$2&lt;Forudsætninger!$B$4,IF('Differentierede effekter'!CF40="",IF(Forudsætninger!$B$4&gt;V$2-$B$2,Input!$G40,0)+IF(Forudsætninger!$B$4=V$2-$B$2+1,Input!$K40,0),'Differentierede effekter'!CF40),0)</f>
        <v>0</v>
      </c>
      <c r="W40" s="3">
        <f ca="1">IF(W$2-$B$2&lt;Forudsætninger!$B$4,IF('Differentierede effekter'!CJ40="",IF(Forudsætninger!$B$4&gt;W$2-$B$2,Input!$G40,0)+IF(Forudsætninger!$B$4=W$2-$B$2+1,Input!$K40,0),'Differentierede effekter'!CJ40),0)</f>
        <v>0</v>
      </c>
      <c r="X40" s="3">
        <f ca="1">IF(X$2-$B$2&lt;Forudsætninger!$B$4,IF('Differentierede effekter'!CN40="",IF(Forudsætninger!$B$4&gt;X$2-$B$2,Input!$G40,0)+IF(Forudsætninger!$B$4=X$2-$B$2+1,Input!$K40,0),'Differentierede effekter'!CN40),0)</f>
        <v>0</v>
      </c>
      <c r="Y40" s="3">
        <f ca="1">IF(Y$2-$B$2&lt;Forudsætninger!$B$4,IF('Differentierede effekter'!CR40="",IF(Forudsætninger!$B$4&gt;Y$2-$B$2,Input!$G40,0)+IF(Forudsætninger!$B$4=Y$2-$B$2+1,Input!$K40,0),'Differentierede effekter'!CR40),0)</f>
        <v>0</v>
      </c>
      <c r="Z40" s="3">
        <f ca="1">IF(Z$2-$B$2&lt;Forudsætninger!$B$4,IF('Differentierede effekter'!CV40="",IF(Forudsætninger!$B$4&gt;Z$2-$B$2,Input!$G40,0)+IF(Forudsætninger!$B$4=Z$2-$B$2+1,Input!$K40,0),'Differentierede effekter'!CV40),0)</f>
        <v>0</v>
      </c>
      <c r="AA40" s="3">
        <f ca="1">IF(AA$2-$B$2&lt;Forudsætninger!$B$4,IF('Differentierede effekter'!CZ40="",IF(Forudsætninger!$B$4&gt;AA$2-$B$2,Input!$G40,0)+IF(Forudsætninger!$B$4=AA$2-$B$2+1,Input!$K40,0),'Differentierede effekter'!CZ40),0)</f>
        <v>0</v>
      </c>
      <c r="AB40" s="3">
        <f ca="1">IF(AB$2-$B$2&lt;Forudsætninger!$B$4,IF('Differentierede effekter'!DD40="",IF(Forudsætninger!$B$4&gt;AB$2-$B$2,Input!$G40,0)+IF(Forudsætninger!$B$4=AB$2-$B$2+1,Input!$K40,0),'Differentierede effekter'!DD40),0)</f>
        <v>0</v>
      </c>
      <c r="AC40" s="3">
        <f ca="1">IF(AC$2-$B$2&lt;Forudsætninger!$B$4,IF('Differentierede effekter'!DH40="",IF(Forudsætninger!$B$4&gt;AC$2-$B$2,Input!$G40,0)+IF(Forudsætninger!$B$4=AC$2-$B$2+1,Input!$K40,0),'Differentierede effekter'!DH40),0)</f>
        <v>0</v>
      </c>
      <c r="AD40" s="3">
        <f ca="1">IF(AD$2-$B$2&lt;Forudsætninger!$B$4,IF('Differentierede effekter'!DL40="",IF(Forudsætninger!$B$4&gt;AD$2-$B$2,Input!$G40,0)+IF(Forudsætninger!$B$4=AD$2-$B$2+1,Input!$K40,0),'Differentierede effekter'!DL40),0)</f>
        <v>0</v>
      </c>
      <c r="AE40" s="3">
        <f ca="1">IF(AE$2-$B$2&lt;Forudsætninger!$B$4,IF('Differentierede effekter'!DP40="",IF(Forudsætninger!$B$4&gt;AE$2-$B$2,Input!$G40,0)+IF(Forudsætninger!$B$4=AE$2-$B$2+1,Input!$K40,0),'Differentierede effekter'!DP40),0)</f>
        <v>0</v>
      </c>
      <c r="AF40" s="3">
        <f ca="1">IF(AF$2-$B$2&lt;Forudsætninger!$B$4,IF('Differentierede effekter'!DQ40="",IF(Forudsætninger!$B$4&gt;AF$2-$B$2,Input!$G40,0)+IF(Forudsætninger!$B$4=AF$2-$B$2+1,Input!$K40,0),'Differentierede effekter'!DQ40),0)</f>
        <v>0</v>
      </c>
      <c r="AG40" s="3">
        <f ca="1">IF(AG$2-$B$2&lt;Forudsætninger!$B$4,IF('Differentierede effekter'!DU40="",IF(Forudsætninger!$B$4&gt;AG$2-$B$2,Input!$G40,0)+IF(Forudsætninger!$B$4=AG$2-$B$2+1,Input!$K40,0),'Differentierede effekter'!DU40),0)</f>
        <v>0</v>
      </c>
      <c r="AH40" s="3">
        <f ca="1">IF(AH$2-$B$2&lt;Forudsætninger!$B$4,IF('Differentierede effekter'!DY40="",IF(Forudsætninger!$B$4&gt;AH$2-$B$2,Input!$G40,0)+IF(Forudsætninger!$B$4=AH$2-$B$2+1,Input!$K40,0),'Differentierede effekter'!DY40),0)</f>
        <v>0</v>
      </c>
      <c r="AI40" s="3">
        <f ca="1">IF(AI$2-$B$2&lt;Forudsætninger!$B$4,IF('Differentierede effekter'!EC40="",IF(Forudsætninger!$B$4&gt;AI$2-$B$2,Input!$G40,0)+IF(Forudsætninger!$B$4=AI$2-$B$2+1,Input!$K40,0),'Differentierede effekter'!EC40),0)</f>
        <v>0</v>
      </c>
      <c r="AJ40" s="3">
        <f ca="1">IF(AJ$2-$B$2&lt;Forudsætninger!$B$4,IF('Differentierede effekter'!EG40="",IF(Forudsætninger!$B$4&gt;AJ$2-$B$2,Input!$G40,0)+IF(Forudsætninger!$B$4=AJ$2-$B$2+1,Input!$K40,0),'Differentierede effekter'!EG40),0)</f>
        <v>0</v>
      </c>
      <c r="AK40" s="3">
        <f ca="1">IF(AK$2-$B$2&lt;Forudsætninger!$B$4,IF('Differentierede effekter'!EK40="",IF(Forudsætninger!$B$4&gt;AK$2-$B$2,Input!$G40,0)+IF(Forudsætninger!$B$4=AK$2-$B$2+1,Input!$K40,0),'Differentierede effekter'!EK40),0)</f>
        <v>0</v>
      </c>
      <c r="AL40" s="3">
        <f ca="1">IF(AL$2-$B$2&lt;Forudsætninger!$B$4,IF('Differentierede effekter'!EO40="",IF(Forudsætninger!$B$4&gt;AL$2-$B$2,Input!$G40,0)+IF(Forudsætninger!$B$4=AL$2-$B$2+1,Input!$K40,0),'Differentierede effekter'!EO40),0)</f>
        <v>0</v>
      </c>
      <c r="AM40" s="3">
        <f ca="1">IF(AM$2-$B$2&lt;Forudsætninger!$B$4,IF('Differentierede effekter'!EP40="",IF(Forudsætninger!$B$4&gt;AM$2-$B$2,Input!$G40,0)+IF(Forudsætninger!$B$4=AM$2-$B$2+1,Input!$K40,0),'Differentierede effekter'!EP40),0)</f>
        <v>0</v>
      </c>
      <c r="AN40" s="3">
        <f ca="1">IF(AN$2-$B$2&lt;Forudsætninger!$B$4,IF('Differentierede effekter'!ET40="",IF(Forudsætninger!$B$4&gt;AN$2-$B$2,Input!$G40,0)+IF(Forudsætninger!$B$4=AN$2-$B$2+1,Input!$K40,0),'Differentierede effekter'!ET40),0)</f>
        <v>0</v>
      </c>
      <c r="AO40" s="3">
        <f ca="1">IF(AO$2-$B$2&lt;Forudsætninger!$B$4,IF('Differentierede effekter'!EX40="",IF(Forudsætninger!$B$4&gt;AO$2-$B$2,Input!$G40,0)+IF(Forudsætninger!$B$4=AO$2-$B$2+1,Input!$K40,0),'Differentierede effekter'!EX40),0)</f>
        <v>0</v>
      </c>
      <c r="AP40" s="3">
        <f ca="1">IF(AP$2-$B$2&lt;Forudsætninger!$B$4,IF('Differentierede effekter'!FB40="",IF(Forudsætninger!$B$4&gt;AP$2-$B$2,Input!$G40,0)+IF(Forudsætninger!$B$4=AP$2-$B$2+1,Input!$K40,0),'Differentierede effekter'!FB40),0)</f>
        <v>0</v>
      </c>
      <c r="AQ40" s="3">
        <f ca="1">IF(AQ$2-$B$2&lt;Forudsætninger!$B$4,IF('Differentierede effekter'!FF40="",IF(Forudsætninger!$B$4&gt;AQ$2-$B$2,Input!$G40,0)+IF(Forudsætninger!$B$4=AQ$2-$B$2+1,Input!$K40,0),'Differentierede effekter'!FF40),0)</f>
        <v>0</v>
      </c>
      <c r="AR40" s="3">
        <f ca="1">IF(AR$2-$B$2&lt;Forudsætninger!$B$4,IF('Differentierede effekter'!FJ40="",IF(Forudsætninger!$B$4&gt;AR$2-$B$2,Input!$G40,0)+IF(Forudsætninger!$B$4=AR$2-$B$2+1,Input!$K40,0),'Differentierede effekter'!FJ40),0)</f>
        <v>0</v>
      </c>
      <c r="AS40" s="3">
        <f ca="1">IF(AS$2-$B$2&lt;Forudsætninger!$B$4,IF('Differentierede effekter'!FN40="",IF(Forudsætninger!$B$4&gt;AS$2-$B$2,Input!$G40,0)+IF(Forudsætninger!$B$4=AS$2-$B$2+1,Input!$K40,0),'Differentierede effekter'!FN40),0)</f>
        <v>0</v>
      </c>
      <c r="AT40" s="3">
        <f ca="1">IF(AT$2-$B$2&lt;Forudsætninger!$B$4,IF('Differentierede effekter'!FR40="",IF(Forudsætninger!$B$4&gt;AT$2-$B$2,Input!$G40,0)+IF(Forudsætninger!$B$4=AT$2-$B$2+1,Input!$K40,0),'Differentierede effekter'!FR40),0)</f>
        <v>0</v>
      </c>
      <c r="AU40" s="3">
        <f ca="1">IF(AU$2-$B$2&lt;Forudsætninger!$B$4,IF('Differentierede effekter'!FV40="",IF(Forudsætninger!$B$4&gt;AU$2-$B$2,Input!$G40,0)+IF(Forudsætninger!$B$4=AU$2-$B$2+1,Input!$K40,0),'Differentierede effekter'!FV40),0)</f>
        <v>0</v>
      </c>
      <c r="AV40" s="3">
        <f ca="1">IF(AV$2-$B$2&lt;Forudsætninger!$B$4,IF('Differentierede effekter'!FZ40="",IF(Forudsætninger!$B$4&gt;AV$2-$B$2,Input!$G40,0)+IF(Forudsætninger!$B$4=AV$2-$B$2+1,Input!$K40,0),'Differentierede effekter'!FZ40),0)</f>
        <v>0</v>
      </c>
      <c r="AW40" s="3">
        <f ca="1">IF(AW$2-$B$2&lt;Forudsætninger!$B$4,IF('Differentierede effekter'!GD40="",IF(Forudsætninger!$B$4&gt;AW$2-$B$2,Input!$G40,0)+IF(Forudsætninger!$B$4=AW$2-$B$2+1,Input!$K40,0),'Differentierede effekter'!GD40),0)</f>
        <v>0</v>
      </c>
      <c r="AX40" s="3">
        <f ca="1">IF(AX$2-$B$2&lt;Forudsætninger!$B$4,IF('Differentierede effekter'!GH40="",IF(Forudsætninger!$B$4&gt;AX$2-$B$2,Input!$G40,0)+IF(Forudsætninger!$B$4=AX$2-$B$2+1,Input!$K40,0),'Differentierede effekter'!GH40),0)</f>
        <v>0</v>
      </c>
      <c r="AY40" s="3">
        <f ca="1">IF(AY$2-$B$2&lt;Forudsætninger!$B$4,IF('Differentierede effekter'!GL40="",IF(Forudsætninger!$B$4&gt;AY$2-$B$2,Input!$G40,0)+IF(Forudsætninger!$B$4=AY$2-$B$2+1,Input!$K40,0),'Differentierede effekter'!GL40),0)</f>
        <v>0</v>
      </c>
      <c r="AZ40" s="4">
        <f ca="1">NPV(Forudsætninger!$B$2,BA40:CX40)*(1+Forudsætninger!$B$2)</f>
        <v>0</v>
      </c>
      <c r="BA40" s="3">
        <f ca="1">Forudsætninger!B120*B40</f>
        <v>0</v>
      </c>
      <c r="BB40" s="3">
        <f ca="1">Forudsætninger!C120*C40</f>
        <v>0</v>
      </c>
      <c r="BC40" s="3">
        <f ca="1">Forudsætninger!D120*D40</f>
        <v>0</v>
      </c>
      <c r="BD40" s="3">
        <f ca="1">Forudsætninger!E120*E40</f>
        <v>0</v>
      </c>
      <c r="BE40" s="3">
        <f ca="1">Forudsætninger!F120*F40</f>
        <v>0</v>
      </c>
      <c r="BF40" s="3">
        <f ca="1">Forudsætninger!G120*G40</f>
        <v>0</v>
      </c>
      <c r="BG40" s="3">
        <f ca="1">Forudsætninger!H120*H40</f>
        <v>0</v>
      </c>
      <c r="BH40" s="3">
        <f ca="1">Forudsætninger!I120*I40</f>
        <v>0</v>
      </c>
      <c r="BI40" s="3">
        <f ca="1">Forudsætninger!J120*J40</f>
        <v>0</v>
      </c>
      <c r="BJ40" s="3">
        <f ca="1">Forudsætninger!K120*K40</f>
        <v>0</v>
      </c>
      <c r="BK40" s="3">
        <f ca="1">Forudsætninger!L120*L40</f>
        <v>0</v>
      </c>
      <c r="BL40" s="3">
        <f ca="1">Forudsætninger!M120*M40</f>
        <v>0</v>
      </c>
      <c r="BM40" s="3">
        <f ca="1">Forudsætninger!N120*N40</f>
        <v>0</v>
      </c>
      <c r="BN40" s="3">
        <f ca="1">Forudsætninger!O120*O40</f>
        <v>0</v>
      </c>
      <c r="BO40" s="3">
        <f ca="1">Forudsætninger!P120*P40</f>
        <v>0</v>
      </c>
      <c r="BP40" s="3">
        <f ca="1">Forudsætninger!Q120*Q40</f>
        <v>0</v>
      </c>
      <c r="BQ40" s="3">
        <f ca="1">Forudsætninger!R120*R40</f>
        <v>0</v>
      </c>
      <c r="BR40" s="3">
        <f ca="1">Forudsætninger!S120*S40</f>
        <v>0</v>
      </c>
      <c r="BS40" s="3">
        <f ca="1">Forudsætninger!T120*T40</f>
        <v>0</v>
      </c>
      <c r="BT40" s="3">
        <f ca="1">Forudsætninger!U120*U40</f>
        <v>0</v>
      </c>
      <c r="BU40" s="3">
        <f ca="1">Forudsætninger!V120*V40</f>
        <v>0</v>
      </c>
      <c r="BV40" s="3">
        <f ca="1">Forudsætninger!W120*W40</f>
        <v>0</v>
      </c>
      <c r="BW40" s="3">
        <f ca="1">Forudsætninger!X120*X40</f>
        <v>0</v>
      </c>
      <c r="BX40" s="3">
        <f ca="1">Forudsætninger!Y120*Y40</f>
        <v>0</v>
      </c>
      <c r="BY40" s="3">
        <f ca="1">Forudsætninger!Z120*Z40</f>
        <v>0</v>
      </c>
      <c r="BZ40" s="3">
        <f ca="1">Forudsætninger!AA120*AA40</f>
        <v>0</v>
      </c>
      <c r="CA40" s="3">
        <f ca="1">Forudsætninger!AB120*AB40</f>
        <v>0</v>
      </c>
      <c r="CB40" s="3">
        <f ca="1">Forudsætninger!AC120*AC40</f>
        <v>0</v>
      </c>
      <c r="CC40" s="3">
        <f ca="1">Forudsætninger!AD120*AD40</f>
        <v>0</v>
      </c>
      <c r="CD40" s="3">
        <f ca="1">Forudsætninger!AE120*AE40</f>
        <v>0</v>
      </c>
      <c r="CE40" s="3">
        <f ca="1">Forudsætninger!AF120*AF40</f>
        <v>0</v>
      </c>
      <c r="CF40" s="3">
        <f ca="1">Forudsætninger!AG120*AG40</f>
        <v>0</v>
      </c>
      <c r="CG40" s="3">
        <f ca="1">Forudsætninger!AH120*AH40</f>
        <v>0</v>
      </c>
      <c r="CH40" s="3">
        <f ca="1">Forudsætninger!AI120*AI40</f>
        <v>0</v>
      </c>
      <c r="CI40" s="3">
        <f ca="1">Forudsætninger!AJ120*AJ40</f>
        <v>0</v>
      </c>
      <c r="CJ40" s="3">
        <f ca="1">Forudsætninger!AK120*AK40</f>
        <v>0</v>
      </c>
      <c r="CK40" s="3">
        <f ca="1">Forudsætninger!AL120*AL40</f>
        <v>0</v>
      </c>
      <c r="CL40" s="3">
        <f ca="1">Forudsætninger!AM120*AM40</f>
        <v>0</v>
      </c>
      <c r="CM40" s="3">
        <f ca="1">Forudsætninger!AN120*AN40</f>
        <v>0</v>
      </c>
      <c r="CN40" s="3">
        <f ca="1">Forudsætninger!AO120*AO40</f>
        <v>0</v>
      </c>
      <c r="CO40" s="3">
        <f ca="1">Forudsætninger!AP120*AP40</f>
        <v>0</v>
      </c>
      <c r="CP40" s="3">
        <f ca="1">Forudsætninger!AQ120*AQ40</f>
        <v>0</v>
      </c>
      <c r="CQ40" s="3">
        <f ca="1">Forudsætninger!AR120*AR40</f>
        <v>0</v>
      </c>
      <c r="CR40" s="3">
        <f ca="1">Forudsætninger!AS120*AS40</f>
        <v>0</v>
      </c>
      <c r="CS40" s="3">
        <f ca="1">Forudsætninger!AT120*AT40</f>
        <v>0</v>
      </c>
      <c r="CT40" s="3">
        <f ca="1">Forudsætninger!AU120*AU40</f>
        <v>0</v>
      </c>
      <c r="CU40" s="3">
        <f ca="1">Forudsætninger!AV120*AV40</f>
        <v>0</v>
      </c>
      <c r="CV40" s="3">
        <f ca="1">Forudsætninger!AW120*AW40</f>
        <v>0</v>
      </c>
      <c r="CW40" s="3">
        <f ca="1">Forudsætninger!AX120*AX40</f>
        <v>0</v>
      </c>
      <c r="CX40" s="3">
        <f ca="1">Forudsætninger!AY120*AY40</f>
        <v>0</v>
      </c>
      <c r="CY40" s="4">
        <f ca="1">NPV(Forudsætninger!$B$3,CZ40:EW40)*(1+Forudsætninger!$B$3)</f>
        <v>0</v>
      </c>
      <c r="CZ40" s="3">
        <f ca="1">Forudsætninger!E266*B40</f>
        <v>0</v>
      </c>
      <c r="DA40" s="3">
        <f ca="1">Forudsætninger!F266*C40</f>
        <v>0</v>
      </c>
      <c r="DB40" s="3">
        <f ca="1">Forudsætninger!G266*D40</f>
        <v>0</v>
      </c>
      <c r="DC40" s="3">
        <f ca="1">Forudsætninger!H266*E40</f>
        <v>0</v>
      </c>
      <c r="DD40" s="3">
        <f ca="1">Forudsætninger!I266*F40</f>
        <v>0</v>
      </c>
      <c r="DE40" s="3">
        <f ca="1">Forudsætninger!J266*G40</f>
        <v>0</v>
      </c>
      <c r="DF40" s="3">
        <f ca="1">Forudsætninger!K266*H40</f>
        <v>0</v>
      </c>
      <c r="DG40" s="3">
        <f ca="1">Forudsætninger!L266*I40</f>
        <v>0</v>
      </c>
      <c r="DH40" s="3">
        <f ca="1">Forudsætninger!M266*J40</f>
        <v>0</v>
      </c>
      <c r="DI40" s="3">
        <f ca="1">Forudsætninger!N266*K40</f>
        <v>0</v>
      </c>
      <c r="DJ40" s="3">
        <f ca="1">Forudsætninger!O266*L40</f>
        <v>0</v>
      </c>
      <c r="DK40" s="3">
        <f ca="1">Forudsætninger!P266*M40</f>
        <v>0</v>
      </c>
      <c r="DL40" s="3">
        <f ca="1">Forudsætninger!Q266*N40</f>
        <v>0</v>
      </c>
      <c r="DM40" s="3">
        <f ca="1">Forudsætninger!R266*O40</f>
        <v>0</v>
      </c>
      <c r="DN40" s="3">
        <f ca="1">Forudsætninger!S266*P40</f>
        <v>0</v>
      </c>
      <c r="DO40" s="3">
        <f ca="1">Forudsætninger!T266*Q40</f>
        <v>0</v>
      </c>
      <c r="DP40" s="3">
        <f ca="1">Forudsætninger!U266*R40</f>
        <v>0</v>
      </c>
      <c r="DQ40" s="3">
        <f ca="1">Forudsætninger!V266*S40</f>
        <v>0</v>
      </c>
      <c r="DR40" s="3">
        <f ca="1">Forudsætninger!W266*T40</f>
        <v>0</v>
      </c>
      <c r="DS40" s="3">
        <f ca="1">Forudsætninger!X266*U40</f>
        <v>0</v>
      </c>
      <c r="DT40" s="3">
        <f ca="1">Forudsætninger!Y266*V40</f>
        <v>0</v>
      </c>
      <c r="DU40" s="3">
        <f ca="1">Forudsætninger!Z266*W40</f>
        <v>0</v>
      </c>
      <c r="DV40" s="3">
        <f ca="1">Forudsætninger!AA266*X40</f>
        <v>0</v>
      </c>
      <c r="DW40" s="3">
        <f ca="1">Forudsætninger!AB266*Y40</f>
        <v>0</v>
      </c>
      <c r="DX40" s="3">
        <f ca="1">Forudsætninger!AC266*Z40</f>
        <v>0</v>
      </c>
      <c r="DY40" s="3">
        <f ca="1">Forudsætninger!AD266*AA40</f>
        <v>0</v>
      </c>
      <c r="DZ40" s="3">
        <f ca="1">Forudsætninger!AE266*AB40</f>
        <v>0</v>
      </c>
      <c r="EA40" s="3">
        <f ca="1">Forudsætninger!AF266*AC40</f>
        <v>0</v>
      </c>
      <c r="EB40" s="3">
        <f ca="1">Forudsætninger!AG266*AD40</f>
        <v>0</v>
      </c>
      <c r="EC40" s="3">
        <f ca="1">Forudsætninger!AH266*AE40</f>
        <v>0</v>
      </c>
      <c r="ED40" s="3">
        <f ca="1">Forudsætninger!AI266*AF40</f>
        <v>0</v>
      </c>
      <c r="EE40" s="3">
        <f ca="1">Forudsætninger!AJ266*AG40</f>
        <v>0</v>
      </c>
      <c r="EF40" s="3">
        <f ca="1">Forudsætninger!AK266*AH40</f>
        <v>0</v>
      </c>
      <c r="EG40" s="3">
        <f ca="1">Forudsætninger!AL266*AI40</f>
        <v>0</v>
      </c>
      <c r="EH40" s="3">
        <f ca="1">Forudsætninger!AM266*AJ40</f>
        <v>0</v>
      </c>
      <c r="EI40" s="3">
        <f ca="1">Forudsætninger!AN266*AK40</f>
        <v>0</v>
      </c>
      <c r="EJ40" s="3">
        <f ca="1">Forudsætninger!AO266*AL40</f>
        <v>0</v>
      </c>
      <c r="EK40" s="3">
        <f ca="1">Forudsætninger!AP266*AM40</f>
        <v>0</v>
      </c>
      <c r="EL40" s="3">
        <f ca="1">Forudsætninger!AQ266*AN40</f>
        <v>0</v>
      </c>
      <c r="EM40" s="3">
        <f ca="1">Forudsætninger!AR266*AO40</f>
        <v>0</v>
      </c>
      <c r="EN40" s="3">
        <f ca="1">Forudsætninger!AS266*AP40</f>
        <v>0</v>
      </c>
      <c r="EO40" s="3">
        <f ca="1">Forudsætninger!AT266*AQ40</f>
        <v>0</v>
      </c>
      <c r="EP40" s="3">
        <f ca="1">Forudsætninger!AU266*AR40</f>
        <v>0</v>
      </c>
      <c r="EQ40" s="3">
        <f ca="1">Forudsætninger!AV266*AS40</f>
        <v>0</v>
      </c>
      <c r="ER40" s="3">
        <f ca="1">Forudsætninger!AW266*AT40</f>
        <v>0</v>
      </c>
      <c r="ES40" s="3">
        <f ca="1">Forudsætninger!AX266*AU40</f>
        <v>0</v>
      </c>
      <c r="ET40" s="3">
        <f ca="1">Forudsætninger!AY266*AV40</f>
        <v>0</v>
      </c>
      <c r="EU40" s="3">
        <f ca="1">Forudsætninger!AZ266*AW40</f>
        <v>0</v>
      </c>
      <c r="EV40" s="3">
        <f ca="1">Forudsætninger!BA266*AX40</f>
        <v>0</v>
      </c>
      <c r="EW40" s="3">
        <f ca="1">Forudsætninger!BB266*AY40</f>
        <v>0</v>
      </c>
      <c r="EX40" s="3">
        <f ca="1">IF(Input!$B40="I",$AZ40,0)</f>
        <v>0</v>
      </c>
      <c r="EY40" s="3">
        <f ca="1">IF(Input!$B40="II",$AZ40,0)</f>
        <v>0</v>
      </c>
      <c r="EZ40" s="3">
        <f ca="1">IF(Input!$B40="III",$AZ40,0)</f>
        <v>0</v>
      </c>
      <c r="FA40" s="3">
        <f ca="1">IF(Input!$B40="IV",$AZ40,0)</f>
        <v>0</v>
      </c>
      <c r="FB40" s="3">
        <f ca="1">IF(Input!$B40="I",$CY40,0)</f>
        <v>0</v>
      </c>
      <c r="FC40" s="3">
        <f ca="1">IF(Input!$B40="II",$CY40,0)</f>
        <v>0</v>
      </c>
      <c r="FD40" s="3">
        <f ca="1">IF(Input!$B40="III",$CY40,0)</f>
        <v>0</v>
      </c>
      <c r="FE40" s="3">
        <f ca="1">IF(Input!$B40="IV",$CY40,0)</f>
        <v>0</v>
      </c>
      <c r="FF40" s="3">
        <f ca="1">IF(Input!$C40="Økonomisk",$AZ40,0)</f>
        <v>0</v>
      </c>
      <c r="FG40" s="3">
        <f ca="1">IF(Input!$C40="Miljø",$AZ40,0)</f>
        <v>0</v>
      </c>
    </row>
    <row r="41" spans="1:163">
      <c r="A41" s="2" t="str">
        <f ca="1">IF(Input!A41="","",Input!A41)</f>
        <v/>
      </c>
      <c r="B41" s="3">
        <f ca="1">IF('Differentierede effekter'!D41="",Input!J41+Input!G41+IF(Forudsætninger!$B$4=1,Input!K41,0),'Differentierede effekter'!D41)</f>
        <v>0</v>
      </c>
      <c r="C41" s="3">
        <f ca="1">IF(C$2-$B$2&lt;Forudsætninger!$B$4,IF('Differentierede effekter'!H41="",IF(Forudsætninger!$B$4&gt;C$2-$B$2,Input!$G41,0)+IF(Forudsætninger!$B$4=C$2-$B$2+1,Input!$K41,0),'Differentierede effekter'!H41),0)</f>
        <v>0</v>
      </c>
      <c r="D41" s="3">
        <f ca="1">IF(D$2-$B$2&lt;Forudsætninger!$B$4,IF('Differentierede effekter'!L41="",IF(Forudsætninger!$B$4&gt;D$2-$B$2,Input!$G41,0)+IF(Forudsætninger!$B$4=D$2-$B$2+1,Input!$K41,0),'Differentierede effekter'!L41),0)</f>
        <v>0</v>
      </c>
      <c r="E41" s="3">
        <f ca="1">IF(E$2-$B$2&lt;Forudsætninger!$B$4,IF('Differentierede effekter'!P41="",IF(Forudsætninger!$B$4&gt;E$2-$B$2,Input!$G41,0)+IF(Forudsætninger!$B$4=E$2-$B$2+1,Input!$K41,0),'Differentierede effekter'!P41),0)</f>
        <v>0</v>
      </c>
      <c r="F41" s="3">
        <f ca="1">IF(F$2-$B$2&lt;Forudsætninger!$B$4,IF('Differentierede effekter'!T41="",IF(Forudsætninger!$B$4&gt;F$2-$B$2,Input!$G41,0)+IF(Forudsætninger!$B$4=F$2-$B$2+1,Input!$K41,0),'Differentierede effekter'!T41),0)</f>
        <v>0</v>
      </c>
      <c r="G41" s="3">
        <f ca="1">IF(G$2-$B$2&lt;Forudsætninger!$B$4,IF('Differentierede effekter'!X41="",IF(Forudsætninger!$B$4&gt;G$2-$B$2,Input!$G41,0)+IF(Forudsætninger!$B$4=G$2-$B$2+1,Input!$K41,0),'Differentierede effekter'!X41),0)</f>
        <v>0</v>
      </c>
      <c r="H41" s="3">
        <f ca="1">IF(H$2-$B$2&lt;Forudsætninger!$B$4,IF('Differentierede effekter'!AB41="",IF(Forudsætninger!$B$4&gt;H$2-$B$2,Input!$G41,0)+IF(Forudsætninger!$B$4=H$2-$B$2+1,Input!$K41,0),'Differentierede effekter'!AB41),0)</f>
        <v>0</v>
      </c>
      <c r="I41" s="3">
        <f ca="1">IF(I$2-$B$2&lt;Forudsætninger!$B$4,IF('Differentierede effekter'!AF41="",IF(Forudsætninger!$B$4&gt;I$2-$B$2,Input!$G41,0)+IF(Forudsætninger!$B$4=I$2-$B$2+1,Input!$K41,0),'Differentierede effekter'!AF41),0)</f>
        <v>0</v>
      </c>
      <c r="J41" s="3">
        <f ca="1">IF(J$2-$B$2&lt;Forudsætninger!$B$4,IF('Differentierede effekter'!AJ41="",IF(Forudsætninger!$B$4&gt;J$2-$B$2,Input!$G41,0)+IF(Forudsætninger!$B$4=J$2-$B$2+1,Input!$K41,0),'Differentierede effekter'!AJ41),0)</f>
        <v>0</v>
      </c>
      <c r="K41" s="3">
        <f ca="1">IF(K$2-$B$2&lt;Forudsætninger!$B$4,IF('Differentierede effekter'!AN41="",IF(Forudsætninger!$B$4&gt;K$2-$B$2,Input!$G41,0)+IF(Forudsætninger!$B$4=K$2-$B$2+1,Input!$K41,0),'Differentierede effekter'!AN41),0)</f>
        <v>0</v>
      </c>
      <c r="L41" s="3">
        <f ca="1">IF(L$2-$B$2&lt;Forudsætninger!$B$4,IF('Differentierede effekter'!AR41="",IF(Forudsætninger!$B$4&gt;L$2-$B$2,Input!$G41,0)+IF(Forudsætninger!$B$4=L$2-$B$2+1,Input!$K41,0),'Differentierede effekter'!AR41),0)</f>
        <v>0</v>
      </c>
      <c r="M41" s="3">
        <f ca="1">IF(M$2-$B$2&lt;Forudsætninger!$B$4,IF('Differentierede effekter'!AV41="",IF(Forudsætninger!$B$4&gt;M$2-$B$2,Input!$G41,0)+IF(Forudsætninger!$B$4=M$2-$B$2+1,Input!$K41,0),'Differentierede effekter'!AV41),0)</f>
        <v>0</v>
      </c>
      <c r="N41" s="3">
        <f ca="1">IF(N$2-$B$2&lt;Forudsætninger!$B$4,IF('Differentierede effekter'!AZ41="",IF(Forudsætninger!$B$4&gt;N$2-$B$2,Input!$G41,0)+IF(Forudsætninger!$B$4=N$2-$B$2+1,Input!$K41,0),'Differentierede effekter'!AZ41),0)</f>
        <v>0</v>
      </c>
      <c r="O41" s="3">
        <f ca="1">IF(O$2-$B$2&lt;Forudsætninger!$B$4,IF('Differentierede effekter'!BD41="",IF(Forudsætninger!$B$4&gt;O$2-$B$2,Input!$G41,0)+IF(Forudsætninger!$B$4=O$2-$B$2+1,Input!$K41,0),'Differentierede effekter'!BD41),0)</f>
        <v>0</v>
      </c>
      <c r="P41" s="3">
        <f ca="1">IF(P$2-$B$2&lt;Forudsætninger!$B$4,IF('Differentierede effekter'!BH41="",IF(Forudsætninger!$B$4&gt;P$2-$B$2,Input!$G41,0)+IF(Forudsætninger!$B$4=P$2-$B$2+1,Input!$K41,0),'Differentierede effekter'!BH41),0)</f>
        <v>0</v>
      </c>
      <c r="Q41" s="3">
        <f ca="1">IF(Q$2-$B$2&lt;Forudsætninger!$B$4,IF('Differentierede effekter'!BL41="",IF(Forudsætninger!$B$4&gt;Q$2-$B$2,Input!$G41,0)+IF(Forudsætninger!$B$4=Q$2-$B$2+1,Input!$K41,0),'Differentierede effekter'!BL41),0)</f>
        <v>0</v>
      </c>
      <c r="R41" s="3">
        <f ca="1">IF(R$2-$B$2&lt;Forudsætninger!$B$4,IF('Differentierede effekter'!BP41="",IF(Forudsætninger!$B$4&gt;R$2-$B$2,Input!$G41,0)+IF(Forudsætninger!$B$4=R$2-$B$2+1,Input!$K41,0),'Differentierede effekter'!BP41),0)</f>
        <v>0</v>
      </c>
      <c r="S41" s="3">
        <f ca="1">IF(S$2-$B$2&lt;Forudsætninger!$B$4,IF('Differentierede effekter'!BT41="",IF(Forudsætninger!$B$4&gt;S$2-$B$2,Input!$G41,0)+IF(Forudsætninger!$B$4=S$2-$B$2+1,Input!$K41,0),'Differentierede effekter'!BT41),0)</f>
        <v>0</v>
      </c>
      <c r="T41" s="3">
        <f ca="1">IF(T$2-$B$2&lt;Forudsætninger!$B$4,IF('Differentierede effekter'!BX41="",IF(Forudsætninger!$B$4&gt;T$2-$B$2,Input!$G41,0)+IF(Forudsætninger!$B$4=T$2-$B$2+1,Input!$K41,0),'Differentierede effekter'!BX41),0)</f>
        <v>0</v>
      </c>
      <c r="U41" s="3">
        <f ca="1">IF(U$2-$B$2&lt;Forudsætninger!$B$4,IF('Differentierede effekter'!CB41="",IF(Forudsætninger!$B$4&gt;U$2-$B$2,Input!$G41,0)+IF(Forudsætninger!$B$4=U$2-$B$2+1,Input!$K41,0),'Differentierede effekter'!CB41),0)</f>
        <v>0</v>
      </c>
      <c r="V41" s="3">
        <f ca="1">IF(V$2-$B$2&lt;Forudsætninger!$B$4,IF('Differentierede effekter'!CF41="",IF(Forudsætninger!$B$4&gt;V$2-$B$2,Input!$G41,0)+IF(Forudsætninger!$B$4=V$2-$B$2+1,Input!$K41,0),'Differentierede effekter'!CF41),0)</f>
        <v>0</v>
      </c>
      <c r="W41" s="3">
        <f ca="1">IF(W$2-$B$2&lt;Forudsætninger!$B$4,IF('Differentierede effekter'!CJ41="",IF(Forudsætninger!$B$4&gt;W$2-$B$2,Input!$G41,0)+IF(Forudsætninger!$B$4=W$2-$B$2+1,Input!$K41,0),'Differentierede effekter'!CJ41),0)</f>
        <v>0</v>
      </c>
      <c r="X41" s="3">
        <f ca="1">IF(X$2-$B$2&lt;Forudsætninger!$B$4,IF('Differentierede effekter'!CN41="",IF(Forudsætninger!$B$4&gt;X$2-$B$2,Input!$G41,0)+IF(Forudsætninger!$B$4=X$2-$B$2+1,Input!$K41,0),'Differentierede effekter'!CN41),0)</f>
        <v>0</v>
      </c>
      <c r="Y41" s="3">
        <f ca="1">IF(Y$2-$B$2&lt;Forudsætninger!$B$4,IF('Differentierede effekter'!CR41="",IF(Forudsætninger!$B$4&gt;Y$2-$B$2,Input!$G41,0)+IF(Forudsætninger!$B$4=Y$2-$B$2+1,Input!$K41,0),'Differentierede effekter'!CR41),0)</f>
        <v>0</v>
      </c>
      <c r="Z41" s="3">
        <f ca="1">IF(Z$2-$B$2&lt;Forudsætninger!$B$4,IF('Differentierede effekter'!CV41="",IF(Forudsætninger!$B$4&gt;Z$2-$B$2,Input!$G41,0)+IF(Forudsætninger!$B$4=Z$2-$B$2+1,Input!$K41,0),'Differentierede effekter'!CV41),0)</f>
        <v>0</v>
      </c>
      <c r="AA41" s="3">
        <f ca="1">IF(AA$2-$B$2&lt;Forudsætninger!$B$4,IF('Differentierede effekter'!CZ41="",IF(Forudsætninger!$B$4&gt;AA$2-$B$2,Input!$G41,0)+IF(Forudsætninger!$B$4=AA$2-$B$2+1,Input!$K41,0),'Differentierede effekter'!CZ41),0)</f>
        <v>0</v>
      </c>
      <c r="AB41" s="3">
        <f ca="1">IF(AB$2-$B$2&lt;Forudsætninger!$B$4,IF('Differentierede effekter'!DD41="",IF(Forudsætninger!$B$4&gt;AB$2-$B$2,Input!$G41,0)+IF(Forudsætninger!$B$4=AB$2-$B$2+1,Input!$K41,0),'Differentierede effekter'!DD41),0)</f>
        <v>0</v>
      </c>
      <c r="AC41" s="3">
        <f ca="1">IF(AC$2-$B$2&lt;Forudsætninger!$B$4,IF('Differentierede effekter'!DH41="",IF(Forudsætninger!$B$4&gt;AC$2-$B$2,Input!$G41,0)+IF(Forudsætninger!$B$4=AC$2-$B$2+1,Input!$K41,0),'Differentierede effekter'!DH41),0)</f>
        <v>0</v>
      </c>
      <c r="AD41" s="3">
        <f ca="1">IF(AD$2-$B$2&lt;Forudsætninger!$B$4,IF('Differentierede effekter'!DL41="",IF(Forudsætninger!$B$4&gt;AD$2-$B$2,Input!$G41,0)+IF(Forudsætninger!$B$4=AD$2-$B$2+1,Input!$K41,0),'Differentierede effekter'!DL41),0)</f>
        <v>0</v>
      </c>
      <c r="AE41" s="3">
        <f ca="1">IF(AE$2-$B$2&lt;Forudsætninger!$B$4,IF('Differentierede effekter'!DP41="",IF(Forudsætninger!$B$4&gt;AE$2-$B$2,Input!$G41,0)+IF(Forudsætninger!$B$4=AE$2-$B$2+1,Input!$K41,0),'Differentierede effekter'!DP41),0)</f>
        <v>0</v>
      </c>
      <c r="AF41" s="3">
        <f ca="1">IF(AF$2-$B$2&lt;Forudsætninger!$B$4,IF('Differentierede effekter'!DQ41="",IF(Forudsætninger!$B$4&gt;AF$2-$B$2,Input!$G41,0)+IF(Forudsætninger!$B$4=AF$2-$B$2+1,Input!$K41,0),'Differentierede effekter'!DQ41),0)</f>
        <v>0</v>
      </c>
      <c r="AG41" s="3">
        <f ca="1">IF(AG$2-$B$2&lt;Forudsætninger!$B$4,IF('Differentierede effekter'!DU41="",IF(Forudsætninger!$B$4&gt;AG$2-$B$2,Input!$G41,0)+IF(Forudsætninger!$B$4=AG$2-$B$2+1,Input!$K41,0),'Differentierede effekter'!DU41),0)</f>
        <v>0</v>
      </c>
      <c r="AH41" s="3">
        <f ca="1">IF(AH$2-$B$2&lt;Forudsætninger!$B$4,IF('Differentierede effekter'!DY41="",IF(Forudsætninger!$B$4&gt;AH$2-$B$2,Input!$G41,0)+IF(Forudsætninger!$B$4=AH$2-$B$2+1,Input!$K41,0),'Differentierede effekter'!DY41),0)</f>
        <v>0</v>
      </c>
      <c r="AI41" s="3">
        <f ca="1">IF(AI$2-$B$2&lt;Forudsætninger!$B$4,IF('Differentierede effekter'!EC41="",IF(Forudsætninger!$B$4&gt;AI$2-$B$2,Input!$G41,0)+IF(Forudsætninger!$B$4=AI$2-$B$2+1,Input!$K41,0),'Differentierede effekter'!EC41),0)</f>
        <v>0</v>
      </c>
      <c r="AJ41" s="3">
        <f ca="1">IF(AJ$2-$B$2&lt;Forudsætninger!$B$4,IF('Differentierede effekter'!EG41="",IF(Forudsætninger!$B$4&gt;AJ$2-$B$2,Input!$G41,0)+IF(Forudsætninger!$B$4=AJ$2-$B$2+1,Input!$K41,0),'Differentierede effekter'!EG41),0)</f>
        <v>0</v>
      </c>
      <c r="AK41" s="3">
        <f ca="1">IF(AK$2-$B$2&lt;Forudsætninger!$B$4,IF('Differentierede effekter'!EK41="",IF(Forudsætninger!$B$4&gt;AK$2-$B$2,Input!$G41,0)+IF(Forudsætninger!$B$4=AK$2-$B$2+1,Input!$K41,0),'Differentierede effekter'!EK41),0)</f>
        <v>0</v>
      </c>
      <c r="AL41" s="3">
        <f ca="1">IF(AL$2-$B$2&lt;Forudsætninger!$B$4,IF('Differentierede effekter'!EO41="",IF(Forudsætninger!$B$4&gt;AL$2-$B$2,Input!$G41,0)+IF(Forudsætninger!$B$4=AL$2-$B$2+1,Input!$K41,0),'Differentierede effekter'!EO41),0)</f>
        <v>0</v>
      </c>
      <c r="AM41" s="3">
        <f ca="1">IF(AM$2-$B$2&lt;Forudsætninger!$B$4,IF('Differentierede effekter'!EP41="",IF(Forudsætninger!$B$4&gt;AM$2-$B$2,Input!$G41,0)+IF(Forudsætninger!$B$4=AM$2-$B$2+1,Input!$K41,0),'Differentierede effekter'!EP41),0)</f>
        <v>0</v>
      </c>
      <c r="AN41" s="3">
        <f ca="1">IF(AN$2-$B$2&lt;Forudsætninger!$B$4,IF('Differentierede effekter'!ET41="",IF(Forudsætninger!$B$4&gt;AN$2-$B$2,Input!$G41,0)+IF(Forudsætninger!$B$4=AN$2-$B$2+1,Input!$K41,0),'Differentierede effekter'!ET41),0)</f>
        <v>0</v>
      </c>
      <c r="AO41" s="3">
        <f ca="1">IF(AO$2-$B$2&lt;Forudsætninger!$B$4,IF('Differentierede effekter'!EX41="",IF(Forudsætninger!$B$4&gt;AO$2-$B$2,Input!$G41,0)+IF(Forudsætninger!$B$4=AO$2-$B$2+1,Input!$K41,0),'Differentierede effekter'!EX41),0)</f>
        <v>0</v>
      </c>
      <c r="AP41" s="3">
        <f ca="1">IF(AP$2-$B$2&lt;Forudsætninger!$B$4,IF('Differentierede effekter'!FB41="",IF(Forudsætninger!$B$4&gt;AP$2-$B$2,Input!$G41,0)+IF(Forudsætninger!$B$4=AP$2-$B$2+1,Input!$K41,0),'Differentierede effekter'!FB41),0)</f>
        <v>0</v>
      </c>
      <c r="AQ41" s="3">
        <f ca="1">IF(AQ$2-$B$2&lt;Forudsætninger!$B$4,IF('Differentierede effekter'!FF41="",IF(Forudsætninger!$B$4&gt;AQ$2-$B$2,Input!$G41,0)+IF(Forudsætninger!$B$4=AQ$2-$B$2+1,Input!$K41,0),'Differentierede effekter'!FF41),0)</f>
        <v>0</v>
      </c>
      <c r="AR41" s="3">
        <f ca="1">IF(AR$2-$B$2&lt;Forudsætninger!$B$4,IF('Differentierede effekter'!FJ41="",IF(Forudsætninger!$B$4&gt;AR$2-$B$2,Input!$G41,0)+IF(Forudsætninger!$B$4=AR$2-$B$2+1,Input!$K41,0),'Differentierede effekter'!FJ41),0)</f>
        <v>0</v>
      </c>
      <c r="AS41" s="3">
        <f ca="1">IF(AS$2-$B$2&lt;Forudsætninger!$B$4,IF('Differentierede effekter'!FN41="",IF(Forudsætninger!$B$4&gt;AS$2-$B$2,Input!$G41,0)+IF(Forudsætninger!$B$4=AS$2-$B$2+1,Input!$K41,0),'Differentierede effekter'!FN41),0)</f>
        <v>0</v>
      </c>
      <c r="AT41" s="3">
        <f ca="1">IF(AT$2-$B$2&lt;Forudsætninger!$B$4,IF('Differentierede effekter'!FR41="",IF(Forudsætninger!$B$4&gt;AT$2-$B$2,Input!$G41,0)+IF(Forudsætninger!$B$4=AT$2-$B$2+1,Input!$K41,0),'Differentierede effekter'!FR41),0)</f>
        <v>0</v>
      </c>
      <c r="AU41" s="3">
        <f ca="1">IF(AU$2-$B$2&lt;Forudsætninger!$B$4,IF('Differentierede effekter'!FV41="",IF(Forudsætninger!$B$4&gt;AU$2-$B$2,Input!$G41,0)+IF(Forudsætninger!$B$4=AU$2-$B$2+1,Input!$K41,0),'Differentierede effekter'!FV41),0)</f>
        <v>0</v>
      </c>
      <c r="AV41" s="3">
        <f ca="1">IF(AV$2-$B$2&lt;Forudsætninger!$B$4,IF('Differentierede effekter'!FZ41="",IF(Forudsætninger!$B$4&gt;AV$2-$B$2,Input!$G41,0)+IF(Forudsætninger!$B$4=AV$2-$B$2+1,Input!$K41,0),'Differentierede effekter'!FZ41),0)</f>
        <v>0</v>
      </c>
      <c r="AW41" s="3">
        <f ca="1">IF(AW$2-$B$2&lt;Forudsætninger!$B$4,IF('Differentierede effekter'!GD41="",IF(Forudsætninger!$B$4&gt;AW$2-$B$2,Input!$G41,0)+IF(Forudsætninger!$B$4=AW$2-$B$2+1,Input!$K41,0),'Differentierede effekter'!GD41),0)</f>
        <v>0</v>
      </c>
      <c r="AX41" s="3">
        <f ca="1">IF(AX$2-$B$2&lt;Forudsætninger!$B$4,IF('Differentierede effekter'!GH41="",IF(Forudsætninger!$B$4&gt;AX$2-$B$2,Input!$G41,0)+IF(Forudsætninger!$B$4=AX$2-$B$2+1,Input!$K41,0),'Differentierede effekter'!GH41),0)</f>
        <v>0</v>
      </c>
      <c r="AY41" s="3">
        <f ca="1">IF(AY$2-$B$2&lt;Forudsætninger!$B$4,IF('Differentierede effekter'!GL41="",IF(Forudsætninger!$B$4&gt;AY$2-$B$2,Input!$G41,0)+IF(Forudsætninger!$B$4=AY$2-$B$2+1,Input!$K41,0),'Differentierede effekter'!GL41),0)</f>
        <v>0</v>
      </c>
      <c r="AZ41" s="4">
        <f ca="1">NPV(Forudsætninger!$B$2,BA41:CX41)*(1+Forudsætninger!$B$2)</f>
        <v>0</v>
      </c>
      <c r="BA41" s="3">
        <f ca="1">Forudsætninger!B121*B41</f>
        <v>0</v>
      </c>
      <c r="BB41" s="3">
        <f ca="1">Forudsætninger!C121*C41</f>
        <v>0</v>
      </c>
      <c r="BC41" s="3">
        <f ca="1">Forudsætninger!D121*D41</f>
        <v>0</v>
      </c>
      <c r="BD41" s="3">
        <f ca="1">Forudsætninger!E121*E41</f>
        <v>0</v>
      </c>
      <c r="BE41" s="3">
        <f ca="1">Forudsætninger!F121*F41</f>
        <v>0</v>
      </c>
      <c r="BF41" s="3">
        <f ca="1">Forudsætninger!G121*G41</f>
        <v>0</v>
      </c>
      <c r="BG41" s="3">
        <f ca="1">Forudsætninger!H121*H41</f>
        <v>0</v>
      </c>
      <c r="BH41" s="3">
        <f ca="1">Forudsætninger!I121*I41</f>
        <v>0</v>
      </c>
      <c r="BI41" s="3">
        <f ca="1">Forudsætninger!J121*J41</f>
        <v>0</v>
      </c>
      <c r="BJ41" s="3">
        <f ca="1">Forudsætninger!K121*K41</f>
        <v>0</v>
      </c>
      <c r="BK41" s="3">
        <f ca="1">Forudsætninger!L121*L41</f>
        <v>0</v>
      </c>
      <c r="BL41" s="3">
        <f ca="1">Forudsætninger!M121*M41</f>
        <v>0</v>
      </c>
      <c r="BM41" s="3">
        <f ca="1">Forudsætninger!N121*N41</f>
        <v>0</v>
      </c>
      <c r="BN41" s="3">
        <f ca="1">Forudsætninger!O121*O41</f>
        <v>0</v>
      </c>
      <c r="BO41" s="3">
        <f ca="1">Forudsætninger!P121*P41</f>
        <v>0</v>
      </c>
      <c r="BP41" s="3">
        <f ca="1">Forudsætninger!Q121*Q41</f>
        <v>0</v>
      </c>
      <c r="BQ41" s="3">
        <f ca="1">Forudsætninger!R121*R41</f>
        <v>0</v>
      </c>
      <c r="BR41" s="3">
        <f ca="1">Forudsætninger!S121*S41</f>
        <v>0</v>
      </c>
      <c r="BS41" s="3">
        <f ca="1">Forudsætninger!T121*T41</f>
        <v>0</v>
      </c>
      <c r="BT41" s="3">
        <f ca="1">Forudsætninger!U121*U41</f>
        <v>0</v>
      </c>
      <c r="BU41" s="3">
        <f ca="1">Forudsætninger!V121*V41</f>
        <v>0</v>
      </c>
      <c r="BV41" s="3">
        <f ca="1">Forudsætninger!W121*W41</f>
        <v>0</v>
      </c>
      <c r="BW41" s="3">
        <f ca="1">Forudsætninger!X121*X41</f>
        <v>0</v>
      </c>
      <c r="BX41" s="3">
        <f ca="1">Forudsætninger!Y121*Y41</f>
        <v>0</v>
      </c>
      <c r="BY41" s="3">
        <f ca="1">Forudsætninger!Z121*Z41</f>
        <v>0</v>
      </c>
      <c r="BZ41" s="3">
        <f ca="1">Forudsætninger!AA121*AA41</f>
        <v>0</v>
      </c>
      <c r="CA41" s="3">
        <f ca="1">Forudsætninger!AB121*AB41</f>
        <v>0</v>
      </c>
      <c r="CB41" s="3">
        <f ca="1">Forudsætninger!AC121*AC41</f>
        <v>0</v>
      </c>
      <c r="CC41" s="3">
        <f ca="1">Forudsætninger!AD121*AD41</f>
        <v>0</v>
      </c>
      <c r="CD41" s="3">
        <f ca="1">Forudsætninger!AE121*AE41</f>
        <v>0</v>
      </c>
      <c r="CE41" s="3">
        <f ca="1">Forudsætninger!AF121*AF41</f>
        <v>0</v>
      </c>
      <c r="CF41" s="3">
        <f ca="1">Forudsætninger!AG121*AG41</f>
        <v>0</v>
      </c>
      <c r="CG41" s="3">
        <f ca="1">Forudsætninger!AH121*AH41</f>
        <v>0</v>
      </c>
      <c r="CH41" s="3">
        <f ca="1">Forudsætninger!AI121*AI41</f>
        <v>0</v>
      </c>
      <c r="CI41" s="3">
        <f ca="1">Forudsætninger!AJ121*AJ41</f>
        <v>0</v>
      </c>
      <c r="CJ41" s="3">
        <f ca="1">Forudsætninger!AK121*AK41</f>
        <v>0</v>
      </c>
      <c r="CK41" s="3">
        <f ca="1">Forudsætninger!AL121*AL41</f>
        <v>0</v>
      </c>
      <c r="CL41" s="3">
        <f ca="1">Forudsætninger!AM121*AM41</f>
        <v>0</v>
      </c>
      <c r="CM41" s="3">
        <f ca="1">Forudsætninger!AN121*AN41</f>
        <v>0</v>
      </c>
      <c r="CN41" s="3">
        <f ca="1">Forudsætninger!AO121*AO41</f>
        <v>0</v>
      </c>
      <c r="CO41" s="3">
        <f ca="1">Forudsætninger!AP121*AP41</f>
        <v>0</v>
      </c>
      <c r="CP41" s="3">
        <f ca="1">Forudsætninger!AQ121*AQ41</f>
        <v>0</v>
      </c>
      <c r="CQ41" s="3">
        <f ca="1">Forudsætninger!AR121*AR41</f>
        <v>0</v>
      </c>
      <c r="CR41" s="3">
        <f ca="1">Forudsætninger!AS121*AS41</f>
        <v>0</v>
      </c>
      <c r="CS41" s="3">
        <f ca="1">Forudsætninger!AT121*AT41</f>
        <v>0</v>
      </c>
      <c r="CT41" s="3">
        <f ca="1">Forudsætninger!AU121*AU41</f>
        <v>0</v>
      </c>
      <c r="CU41" s="3">
        <f ca="1">Forudsætninger!AV121*AV41</f>
        <v>0</v>
      </c>
      <c r="CV41" s="3">
        <f ca="1">Forudsætninger!AW121*AW41</f>
        <v>0</v>
      </c>
      <c r="CW41" s="3">
        <f ca="1">Forudsætninger!AX121*AX41</f>
        <v>0</v>
      </c>
      <c r="CX41" s="3">
        <f ca="1">Forudsætninger!AY121*AY41</f>
        <v>0</v>
      </c>
      <c r="CY41" s="4">
        <f ca="1">NPV(Forudsætninger!$B$3,CZ41:EW41)*(1+Forudsætninger!$B$3)</f>
        <v>0</v>
      </c>
      <c r="CZ41" s="3">
        <f ca="1">Forudsætninger!E267*B41</f>
        <v>0</v>
      </c>
      <c r="DA41" s="3">
        <f ca="1">Forudsætninger!F267*C41</f>
        <v>0</v>
      </c>
      <c r="DB41" s="3">
        <f ca="1">Forudsætninger!G267*D41</f>
        <v>0</v>
      </c>
      <c r="DC41" s="3">
        <f ca="1">Forudsætninger!H267*E41</f>
        <v>0</v>
      </c>
      <c r="DD41" s="3">
        <f ca="1">Forudsætninger!I267*F41</f>
        <v>0</v>
      </c>
      <c r="DE41" s="3">
        <f ca="1">Forudsætninger!J267*G41</f>
        <v>0</v>
      </c>
      <c r="DF41" s="3">
        <f ca="1">Forudsætninger!K267*H41</f>
        <v>0</v>
      </c>
      <c r="DG41" s="3">
        <f ca="1">Forudsætninger!L267*I41</f>
        <v>0</v>
      </c>
      <c r="DH41" s="3">
        <f ca="1">Forudsætninger!M267*J41</f>
        <v>0</v>
      </c>
      <c r="DI41" s="3">
        <f ca="1">Forudsætninger!N267*K41</f>
        <v>0</v>
      </c>
      <c r="DJ41" s="3">
        <f ca="1">Forudsætninger!O267*L41</f>
        <v>0</v>
      </c>
      <c r="DK41" s="3">
        <f ca="1">Forudsætninger!P267*M41</f>
        <v>0</v>
      </c>
      <c r="DL41" s="3">
        <f ca="1">Forudsætninger!Q267*N41</f>
        <v>0</v>
      </c>
      <c r="DM41" s="3">
        <f ca="1">Forudsætninger!R267*O41</f>
        <v>0</v>
      </c>
      <c r="DN41" s="3">
        <f ca="1">Forudsætninger!S267*P41</f>
        <v>0</v>
      </c>
      <c r="DO41" s="3">
        <f ca="1">Forudsætninger!T267*Q41</f>
        <v>0</v>
      </c>
      <c r="DP41" s="3">
        <f ca="1">Forudsætninger!U267*R41</f>
        <v>0</v>
      </c>
      <c r="DQ41" s="3">
        <f ca="1">Forudsætninger!V267*S41</f>
        <v>0</v>
      </c>
      <c r="DR41" s="3">
        <f ca="1">Forudsætninger!W267*T41</f>
        <v>0</v>
      </c>
      <c r="DS41" s="3">
        <f ca="1">Forudsætninger!X267*U41</f>
        <v>0</v>
      </c>
      <c r="DT41" s="3">
        <f ca="1">Forudsætninger!Y267*V41</f>
        <v>0</v>
      </c>
      <c r="DU41" s="3">
        <f ca="1">Forudsætninger!Z267*W41</f>
        <v>0</v>
      </c>
      <c r="DV41" s="3">
        <f ca="1">Forudsætninger!AA267*X41</f>
        <v>0</v>
      </c>
      <c r="DW41" s="3">
        <f ca="1">Forudsætninger!AB267*Y41</f>
        <v>0</v>
      </c>
      <c r="DX41" s="3">
        <f ca="1">Forudsætninger!AC267*Z41</f>
        <v>0</v>
      </c>
      <c r="DY41" s="3">
        <f ca="1">Forudsætninger!AD267*AA41</f>
        <v>0</v>
      </c>
      <c r="DZ41" s="3">
        <f ca="1">Forudsætninger!AE267*AB41</f>
        <v>0</v>
      </c>
      <c r="EA41" s="3">
        <f ca="1">Forudsætninger!AF267*AC41</f>
        <v>0</v>
      </c>
      <c r="EB41" s="3">
        <f ca="1">Forudsætninger!AG267*AD41</f>
        <v>0</v>
      </c>
      <c r="EC41" s="3">
        <f ca="1">Forudsætninger!AH267*AE41</f>
        <v>0</v>
      </c>
      <c r="ED41" s="3">
        <f ca="1">Forudsætninger!AI267*AF41</f>
        <v>0</v>
      </c>
      <c r="EE41" s="3">
        <f ca="1">Forudsætninger!AJ267*AG41</f>
        <v>0</v>
      </c>
      <c r="EF41" s="3">
        <f ca="1">Forudsætninger!AK267*AH41</f>
        <v>0</v>
      </c>
      <c r="EG41" s="3">
        <f ca="1">Forudsætninger!AL267*AI41</f>
        <v>0</v>
      </c>
      <c r="EH41" s="3">
        <f ca="1">Forudsætninger!AM267*AJ41</f>
        <v>0</v>
      </c>
      <c r="EI41" s="3">
        <f ca="1">Forudsætninger!AN267*AK41</f>
        <v>0</v>
      </c>
      <c r="EJ41" s="3">
        <f ca="1">Forudsætninger!AO267*AL41</f>
        <v>0</v>
      </c>
      <c r="EK41" s="3">
        <f ca="1">Forudsætninger!AP267*AM41</f>
        <v>0</v>
      </c>
      <c r="EL41" s="3">
        <f ca="1">Forudsætninger!AQ267*AN41</f>
        <v>0</v>
      </c>
      <c r="EM41" s="3">
        <f ca="1">Forudsætninger!AR267*AO41</f>
        <v>0</v>
      </c>
      <c r="EN41" s="3">
        <f ca="1">Forudsætninger!AS267*AP41</f>
        <v>0</v>
      </c>
      <c r="EO41" s="3">
        <f ca="1">Forudsætninger!AT267*AQ41</f>
        <v>0</v>
      </c>
      <c r="EP41" s="3">
        <f ca="1">Forudsætninger!AU267*AR41</f>
        <v>0</v>
      </c>
      <c r="EQ41" s="3">
        <f ca="1">Forudsætninger!AV267*AS41</f>
        <v>0</v>
      </c>
      <c r="ER41" s="3">
        <f ca="1">Forudsætninger!AW267*AT41</f>
        <v>0</v>
      </c>
      <c r="ES41" s="3">
        <f ca="1">Forudsætninger!AX267*AU41</f>
        <v>0</v>
      </c>
      <c r="ET41" s="3">
        <f ca="1">Forudsætninger!AY267*AV41</f>
        <v>0</v>
      </c>
      <c r="EU41" s="3">
        <f ca="1">Forudsætninger!AZ267*AW41</f>
        <v>0</v>
      </c>
      <c r="EV41" s="3">
        <f ca="1">Forudsætninger!BA267*AX41</f>
        <v>0</v>
      </c>
      <c r="EW41" s="3">
        <f ca="1">Forudsætninger!BB267*AY41</f>
        <v>0</v>
      </c>
      <c r="EX41" s="3">
        <f ca="1">IF(Input!$B41="I",$AZ41,0)</f>
        <v>0</v>
      </c>
      <c r="EY41" s="3">
        <f ca="1">IF(Input!$B41="II",$AZ41,0)</f>
        <v>0</v>
      </c>
      <c r="EZ41" s="3">
        <f ca="1">IF(Input!$B41="III",$AZ41,0)</f>
        <v>0</v>
      </c>
      <c r="FA41" s="3">
        <f ca="1">IF(Input!$B41="IV",$AZ41,0)</f>
        <v>0</v>
      </c>
      <c r="FB41" s="3">
        <f ca="1">IF(Input!$B41="I",$CY41,0)</f>
        <v>0</v>
      </c>
      <c r="FC41" s="3">
        <f ca="1">IF(Input!$B41="II",$CY41,0)</f>
        <v>0</v>
      </c>
      <c r="FD41" s="3">
        <f ca="1">IF(Input!$B41="III",$CY41,0)</f>
        <v>0</v>
      </c>
      <c r="FE41" s="3">
        <f ca="1">IF(Input!$B41="IV",$CY41,0)</f>
        <v>0</v>
      </c>
      <c r="FF41" s="3">
        <f ca="1">IF(Input!$C41="Økonomisk",$AZ41,0)</f>
        <v>0</v>
      </c>
      <c r="FG41" s="3">
        <f ca="1">IF(Input!$C41="Miljø",$AZ41,0)</f>
        <v>0</v>
      </c>
    </row>
    <row r="42" spans="1:163">
      <c r="A42" s="2" t="str">
        <f ca="1">IF(Input!A42="","",Input!A42)</f>
        <v/>
      </c>
      <c r="B42" s="3">
        <f ca="1">IF('Differentierede effekter'!D42="",Input!J42+Input!G42+IF(Forudsætninger!$B$4=1,Input!K42,0),'Differentierede effekter'!D42)</f>
        <v>0</v>
      </c>
      <c r="C42" s="3">
        <f ca="1">IF(C$2-$B$2&lt;Forudsætninger!$B$4,IF('Differentierede effekter'!H42="",IF(Forudsætninger!$B$4&gt;C$2-$B$2,Input!$G42,0)+IF(Forudsætninger!$B$4=C$2-$B$2+1,Input!$K42,0),'Differentierede effekter'!H42),0)</f>
        <v>0</v>
      </c>
      <c r="D42" s="3">
        <f ca="1">IF(D$2-$B$2&lt;Forudsætninger!$B$4,IF('Differentierede effekter'!L42="",IF(Forudsætninger!$B$4&gt;D$2-$B$2,Input!$G42,0)+IF(Forudsætninger!$B$4=D$2-$B$2+1,Input!$K42,0),'Differentierede effekter'!L42),0)</f>
        <v>0</v>
      </c>
      <c r="E42" s="3">
        <f ca="1">IF(E$2-$B$2&lt;Forudsætninger!$B$4,IF('Differentierede effekter'!P42="",IF(Forudsætninger!$B$4&gt;E$2-$B$2,Input!$G42,0)+IF(Forudsætninger!$B$4=E$2-$B$2+1,Input!$K42,0),'Differentierede effekter'!P42),0)</f>
        <v>0</v>
      </c>
      <c r="F42" s="3">
        <f ca="1">IF(F$2-$B$2&lt;Forudsætninger!$B$4,IF('Differentierede effekter'!T42="",IF(Forudsætninger!$B$4&gt;F$2-$B$2,Input!$G42,0)+IF(Forudsætninger!$B$4=F$2-$B$2+1,Input!$K42,0),'Differentierede effekter'!T42),0)</f>
        <v>0</v>
      </c>
      <c r="G42" s="3">
        <f ca="1">IF(G$2-$B$2&lt;Forudsætninger!$B$4,IF('Differentierede effekter'!X42="",IF(Forudsætninger!$B$4&gt;G$2-$B$2,Input!$G42,0)+IF(Forudsætninger!$B$4=G$2-$B$2+1,Input!$K42,0),'Differentierede effekter'!X42),0)</f>
        <v>0</v>
      </c>
      <c r="H42" s="3">
        <f ca="1">IF(H$2-$B$2&lt;Forudsætninger!$B$4,IF('Differentierede effekter'!AB42="",IF(Forudsætninger!$B$4&gt;H$2-$B$2,Input!$G42,0)+IF(Forudsætninger!$B$4=H$2-$B$2+1,Input!$K42,0),'Differentierede effekter'!AB42),0)</f>
        <v>0</v>
      </c>
      <c r="I42" s="3">
        <f ca="1">IF(I$2-$B$2&lt;Forudsætninger!$B$4,IF('Differentierede effekter'!AF42="",IF(Forudsætninger!$B$4&gt;I$2-$B$2,Input!$G42,0)+IF(Forudsætninger!$B$4=I$2-$B$2+1,Input!$K42,0),'Differentierede effekter'!AF42),0)</f>
        <v>0</v>
      </c>
      <c r="J42" s="3">
        <f ca="1">IF(J$2-$B$2&lt;Forudsætninger!$B$4,IF('Differentierede effekter'!AJ42="",IF(Forudsætninger!$B$4&gt;J$2-$B$2,Input!$G42,0)+IF(Forudsætninger!$B$4=J$2-$B$2+1,Input!$K42,0),'Differentierede effekter'!AJ42),0)</f>
        <v>0</v>
      </c>
      <c r="K42" s="3">
        <f ca="1">IF(K$2-$B$2&lt;Forudsætninger!$B$4,IF('Differentierede effekter'!AN42="",IF(Forudsætninger!$B$4&gt;K$2-$B$2,Input!$G42,0)+IF(Forudsætninger!$B$4=K$2-$B$2+1,Input!$K42,0),'Differentierede effekter'!AN42),0)</f>
        <v>0</v>
      </c>
      <c r="L42" s="3">
        <f ca="1">IF(L$2-$B$2&lt;Forudsætninger!$B$4,IF('Differentierede effekter'!AR42="",IF(Forudsætninger!$B$4&gt;L$2-$B$2,Input!$G42,0)+IF(Forudsætninger!$B$4=L$2-$B$2+1,Input!$K42,0),'Differentierede effekter'!AR42),0)</f>
        <v>0</v>
      </c>
      <c r="M42" s="3">
        <f ca="1">IF(M$2-$B$2&lt;Forudsætninger!$B$4,IF('Differentierede effekter'!AV42="",IF(Forudsætninger!$B$4&gt;M$2-$B$2,Input!$G42,0)+IF(Forudsætninger!$B$4=M$2-$B$2+1,Input!$K42,0),'Differentierede effekter'!AV42),0)</f>
        <v>0</v>
      </c>
      <c r="N42" s="3">
        <f ca="1">IF(N$2-$B$2&lt;Forudsætninger!$B$4,IF('Differentierede effekter'!AZ42="",IF(Forudsætninger!$B$4&gt;N$2-$B$2,Input!$G42,0)+IF(Forudsætninger!$B$4=N$2-$B$2+1,Input!$K42,0),'Differentierede effekter'!AZ42),0)</f>
        <v>0</v>
      </c>
      <c r="O42" s="3">
        <f ca="1">IF(O$2-$B$2&lt;Forudsætninger!$B$4,IF('Differentierede effekter'!BD42="",IF(Forudsætninger!$B$4&gt;O$2-$B$2,Input!$G42,0)+IF(Forudsætninger!$B$4=O$2-$B$2+1,Input!$K42,0),'Differentierede effekter'!BD42),0)</f>
        <v>0</v>
      </c>
      <c r="P42" s="3">
        <f ca="1">IF(P$2-$B$2&lt;Forudsætninger!$B$4,IF('Differentierede effekter'!BH42="",IF(Forudsætninger!$B$4&gt;P$2-$B$2,Input!$G42,0)+IF(Forudsætninger!$B$4=P$2-$B$2+1,Input!$K42,0),'Differentierede effekter'!BH42),0)</f>
        <v>0</v>
      </c>
      <c r="Q42" s="3">
        <f ca="1">IF(Q$2-$B$2&lt;Forudsætninger!$B$4,IF('Differentierede effekter'!BL42="",IF(Forudsætninger!$B$4&gt;Q$2-$B$2,Input!$G42,0)+IF(Forudsætninger!$B$4=Q$2-$B$2+1,Input!$K42,0),'Differentierede effekter'!BL42),0)</f>
        <v>0</v>
      </c>
      <c r="R42" s="3">
        <f ca="1">IF(R$2-$B$2&lt;Forudsætninger!$B$4,IF('Differentierede effekter'!BP42="",IF(Forudsætninger!$B$4&gt;R$2-$B$2,Input!$G42,0)+IF(Forudsætninger!$B$4=R$2-$B$2+1,Input!$K42,0),'Differentierede effekter'!BP42),0)</f>
        <v>0</v>
      </c>
      <c r="S42" s="3">
        <f ca="1">IF(S$2-$B$2&lt;Forudsætninger!$B$4,IF('Differentierede effekter'!BT42="",IF(Forudsætninger!$B$4&gt;S$2-$B$2,Input!$G42,0)+IF(Forudsætninger!$B$4=S$2-$B$2+1,Input!$K42,0),'Differentierede effekter'!BT42),0)</f>
        <v>0</v>
      </c>
      <c r="T42" s="3">
        <f ca="1">IF(T$2-$B$2&lt;Forudsætninger!$B$4,IF('Differentierede effekter'!BX42="",IF(Forudsætninger!$B$4&gt;T$2-$B$2,Input!$G42,0)+IF(Forudsætninger!$B$4=T$2-$B$2+1,Input!$K42,0),'Differentierede effekter'!BX42),0)</f>
        <v>0</v>
      </c>
      <c r="U42" s="3">
        <f ca="1">IF(U$2-$B$2&lt;Forudsætninger!$B$4,IF('Differentierede effekter'!CB42="",IF(Forudsætninger!$B$4&gt;U$2-$B$2,Input!$G42,0)+IF(Forudsætninger!$B$4=U$2-$B$2+1,Input!$K42,0),'Differentierede effekter'!CB42),0)</f>
        <v>0</v>
      </c>
      <c r="V42" s="3">
        <f ca="1">IF(V$2-$B$2&lt;Forudsætninger!$B$4,IF('Differentierede effekter'!CF42="",IF(Forudsætninger!$B$4&gt;V$2-$B$2,Input!$G42,0)+IF(Forudsætninger!$B$4=V$2-$B$2+1,Input!$K42,0),'Differentierede effekter'!CF42),0)</f>
        <v>0</v>
      </c>
      <c r="W42" s="3">
        <f ca="1">IF(W$2-$B$2&lt;Forudsætninger!$B$4,IF('Differentierede effekter'!CJ42="",IF(Forudsætninger!$B$4&gt;W$2-$B$2,Input!$G42,0)+IF(Forudsætninger!$B$4=W$2-$B$2+1,Input!$K42,0),'Differentierede effekter'!CJ42),0)</f>
        <v>0</v>
      </c>
      <c r="X42" s="3">
        <f ca="1">IF(X$2-$B$2&lt;Forudsætninger!$B$4,IF('Differentierede effekter'!CN42="",IF(Forudsætninger!$B$4&gt;X$2-$B$2,Input!$G42,0)+IF(Forudsætninger!$B$4=X$2-$B$2+1,Input!$K42,0),'Differentierede effekter'!CN42),0)</f>
        <v>0</v>
      </c>
      <c r="Y42" s="3">
        <f ca="1">IF(Y$2-$B$2&lt;Forudsætninger!$B$4,IF('Differentierede effekter'!CR42="",IF(Forudsætninger!$B$4&gt;Y$2-$B$2,Input!$G42,0)+IF(Forudsætninger!$B$4=Y$2-$B$2+1,Input!$K42,0),'Differentierede effekter'!CR42),0)</f>
        <v>0</v>
      </c>
      <c r="Z42" s="3">
        <f ca="1">IF(Z$2-$B$2&lt;Forudsætninger!$B$4,IF('Differentierede effekter'!CV42="",IF(Forudsætninger!$B$4&gt;Z$2-$B$2,Input!$G42,0)+IF(Forudsætninger!$B$4=Z$2-$B$2+1,Input!$K42,0),'Differentierede effekter'!CV42),0)</f>
        <v>0</v>
      </c>
      <c r="AA42" s="3">
        <f ca="1">IF(AA$2-$B$2&lt;Forudsætninger!$B$4,IF('Differentierede effekter'!CZ42="",IF(Forudsætninger!$B$4&gt;AA$2-$B$2,Input!$G42,0)+IF(Forudsætninger!$B$4=AA$2-$B$2+1,Input!$K42,0),'Differentierede effekter'!CZ42),0)</f>
        <v>0</v>
      </c>
      <c r="AB42" s="3">
        <f ca="1">IF(AB$2-$B$2&lt;Forudsætninger!$B$4,IF('Differentierede effekter'!DD42="",IF(Forudsætninger!$B$4&gt;AB$2-$B$2,Input!$G42,0)+IF(Forudsætninger!$B$4=AB$2-$B$2+1,Input!$K42,0),'Differentierede effekter'!DD42),0)</f>
        <v>0</v>
      </c>
      <c r="AC42" s="3">
        <f ca="1">IF(AC$2-$B$2&lt;Forudsætninger!$B$4,IF('Differentierede effekter'!DH42="",IF(Forudsætninger!$B$4&gt;AC$2-$B$2,Input!$G42,0)+IF(Forudsætninger!$B$4=AC$2-$B$2+1,Input!$K42,0),'Differentierede effekter'!DH42),0)</f>
        <v>0</v>
      </c>
      <c r="AD42" s="3">
        <f ca="1">IF(AD$2-$B$2&lt;Forudsætninger!$B$4,IF('Differentierede effekter'!DL42="",IF(Forudsætninger!$B$4&gt;AD$2-$B$2,Input!$G42,0)+IF(Forudsætninger!$B$4=AD$2-$B$2+1,Input!$K42,0),'Differentierede effekter'!DL42),0)</f>
        <v>0</v>
      </c>
      <c r="AE42" s="3">
        <f ca="1">IF(AE$2-$B$2&lt;Forudsætninger!$B$4,IF('Differentierede effekter'!DP42="",IF(Forudsætninger!$B$4&gt;AE$2-$B$2,Input!$G42,0)+IF(Forudsætninger!$B$4=AE$2-$B$2+1,Input!$K42,0),'Differentierede effekter'!DP42),0)</f>
        <v>0</v>
      </c>
      <c r="AF42" s="3">
        <f ca="1">IF(AF$2-$B$2&lt;Forudsætninger!$B$4,IF('Differentierede effekter'!DQ42="",IF(Forudsætninger!$B$4&gt;AF$2-$B$2,Input!$G42,0)+IF(Forudsætninger!$B$4=AF$2-$B$2+1,Input!$K42,0),'Differentierede effekter'!DQ42),0)</f>
        <v>0</v>
      </c>
      <c r="AG42" s="3">
        <f ca="1">IF(AG$2-$B$2&lt;Forudsætninger!$B$4,IF('Differentierede effekter'!DU42="",IF(Forudsætninger!$B$4&gt;AG$2-$B$2,Input!$G42,0)+IF(Forudsætninger!$B$4=AG$2-$B$2+1,Input!$K42,0),'Differentierede effekter'!DU42),0)</f>
        <v>0</v>
      </c>
      <c r="AH42" s="3">
        <f ca="1">IF(AH$2-$B$2&lt;Forudsætninger!$B$4,IF('Differentierede effekter'!DY42="",IF(Forudsætninger!$B$4&gt;AH$2-$B$2,Input!$G42,0)+IF(Forudsætninger!$B$4=AH$2-$B$2+1,Input!$K42,0),'Differentierede effekter'!DY42),0)</f>
        <v>0</v>
      </c>
      <c r="AI42" s="3">
        <f ca="1">IF(AI$2-$B$2&lt;Forudsætninger!$B$4,IF('Differentierede effekter'!EC42="",IF(Forudsætninger!$B$4&gt;AI$2-$B$2,Input!$G42,0)+IF(Forudsætninger!$B$4=AI$2-$B$2+1,Input!$K42,0),'Differentierede effekter'!EC42),0)</f>
        <v>0</v>
      </c>
      <c r="AJ42" s="3">
        <f ca="1">IF(AJ$2-$B$2&lt;Forudsætninger!$B$4,IF('Differentierede effekter'!EG42="",IF(Forudsætninger!$B$4&gt;AJ$2-$B$2,Input!$G42,0)+IF(Forudsætninger!$B$4=AJ$2-$B$2+1,Input!$K42,0),'Differentierede effekter'!EG42),0)</f>
        <v>0</v>
      </c>
      <c r="AK42" s="3">
        <f ca="1">IF(AK$2-$B$2&lt;Forudsætninger!$B$4,IF('Differentierede effekter'!EK42="",IF(Forudsætninger!$B$4&gt;AK$2-$B$2,Input!$G42,0)+IF(Forudsætninger!$B$4=AK$2-$B$2+1,Input!$K42,0),'Differentierede effekter'!EK42),0)</f>
        <v>0</v>
      </c>
      <c r="AL42" s="3">
        <f ca="1">IF(AL$2-$B$2&lt;Forudsætninger!$B$4,IF('Differentierede effekter'!EO42="",IF(Forudsætninger!$B$4&gt;AL$2-$B$2,Input!$G42,0)+IF(Forudsætninger!$B$4=AL$2-$B$2+1,Input!$K42,0),'Differentierede effekter'!EO42),0)</f>
        <v>0</v>
      </c>
      <c r="AM42" s="3">
        <f ca="1">IF(AM$2-$B$2&lt;Forudsætninger!$B$4,IF('Differentierede effekter'!EP42="",IF(Forudsætninger!$B$4&gt;AM$2-$B$2,Input!$G42,0)+IF(Forudsætninger!$B$4=AM$2-$B$2+1,Input!$K42,0),'Differentierede effekter'!EP42),0)</f>
        <v>0</v>
      </c>
      <c r="AN42" s="3">
        <f ca="1">IF(AN$2-$B$2&lt;Forudsætninger!$B$4,IF('Differentierede effekter'!ET42="",IF(Forudsætninger!$B$4&gt;AN$2-$B$2,Input!$G42,0)+IF(Forudsætninger!$B$4=AN$2-$B$2+1,Input!$K42,0),'Differentierede effekter'!ET42),0)</f>
        <v>0</v>
      </c>
      <c r="AO42" s="3">
        <f ca="1">IF(AO$2-$B$2&lt;Forudsætninger!$B$4,IF('Differentierede effekter'!EX42="",IF(Forudsætninger!$B$4&gt;AO$2-$B$2,Input!$G42,0)+IF(Forudsætninger!$B$4=AO$2-$B$2+1,Input!$K42,0),'Differentierede effekter'!EX42),0)</f>
        <v>0</v>
      </c>
      <c r="AP42" s="3">
        <f ca="1">IF(AP$2-$B$2&lt;Forudsætninger!$B$4,IF('Differentierede effekter'!FB42="",IF(Forudsætninger!$B$4&gt;AP$2-$B$2,Input!$G42,0)+IF(Forudsætninger!$B$4=AP$2-$B$2+1,Input!$K42,0),'Differentierede effekter'!FB42),0)</f>
        <v>0</v>
      </c>
      <c r="AQ42" s="3">
        <f ca="1">IF(AQ$2-$B$2&lt;Forudsætninger!$B$4,IF('Differentierede effekter'!FF42="",IF(Forudsætninger!$B$4&gt;AQ$2-$B$2,Input!$G42,0)+IF(Forudsætninger!$B$4=AQ$2-$B$2+1,Input!$K42,0),'Differentierede effekter'!FF42),0)</f>
        <v>0</v>
      </c>
      <c r="AR42" s="3">
        <f ca="1">IF(AR$2-$B$2&lt;Forudsætninger!$B$4,IF('Differentierede effekter'!FJ42="",IF(Forudsætninger!$B$4&gt;AR$2-$B$2,Input!$G42,0)+IF(Forudsætninger!$B$4=AR$2-$B$2+1,Input!$K42,0),'Differentierede effekter'!FJ42),0)</f>
        <v>0</v>
      </c>
      <c r="AS42" s="3">
        <f ca="1">IF(AS$2-$B$2&lt;Forudsætninger!$B$4,IF('Differentierede effekter'!FN42="",IF(Forudsætninger!$B$4&gt;AS$2-$B$2,Input!$G42,0)+IF(Forudsætninger!$B$4=AS$2-$B$2+1,Input!$K42,0),'Differentierede effekter'!FN42),0)</f>
        <v>0</v>
      </c>
      <c r="AT42" s="3">
        <f ca="1">IF(AT$2-$B$2&lt;Forudsætninger!$B$4,IF('Differentierede effekter'!FR42="",IF(Forudsætninger!$B$4&gt;AT$2-$B$2,Input!$G42,0)+IF(Forudsætninger!$B$4=AT$2-$B$2+1,Input!$K42,0),'Differentierede effekter'!FR42),0)</f>
        <v>0</v>
      </c>
      <c r="AU42" s="3">
        <f ca="1">IF(AU$2-$B$2&lt;Forudsætninger!$B$4,IF('Differentierede effekter'!FV42="",IF(Forudsætninger!$B$4&gt;AU$2-$B$2,Input!$G42,0)+IF(Forudsætninger!$B$4=AU$2-$B$2+1,Input!$K42,0),'Differentierede effekter'!FV42),0)</f>
        <v>0</v>
      </c>
      <c r="AV42" s="3">
        <f ca="1">IF(AV$2-$B$2&lt;Forudsætninger!$B$4,IF('Differentierede effekter'!FZ42="",IF(Forudsætninger!$B$4&gt;AV$2-$B$2,Input!$G42,0)+IF(Forudsætninger!$B$4=AV$2-$B$2+1,Input!$K42,0),'Differentierede effekter'!FZ42),0)</f>
        <v>0</v>
      </c>
      <c r="AW42" s="3">
        <f ca="1">IF(AW$2-$B$2&lt;Forudsætninger!$B$4,IF('Differentierede effekter'!GD42="",IF(Forudsætninger!$B$4&gt;AW$2-$B$2,Input!$G42,0)+IF(Forudsætninger!$B$4=AW$2-$B$2+1,Input!$K42,0),'Differentierede effekter'!GD42),0)</f>
        <v>0</v>
      </c>
      <c r="AX42" s="3">
        <f ca="1">IF(AX$2-$B$2&lt;Forudsætninger!$B$4,IF('Differentierede effekter'!GH42="",IF(Forudsætninger!$B$4&gt;AX$2-$B$2,Input!$G42,0)+IF(Forudsætninger!$B$4=AX$2-$B$2+1,Input!$K42,0),'Differentierede effekter'!GH42),0)</f>
        <v>0</v>
      </c>
      <c r="AY42" s="3">
        <f ca="1">IF(AY$2-$B$2&lt;Forudsætninger!$B$4,IF('Differentierede effekter'!GL42="",IF(Forudsætninger!$B$4&gt;AY$2-$B$2,Input!$G42,0)+IF(Forudsætninger!$B$4=AY$2-$B$2+1,Input!$K42,0),'Differentierede effekter'!GL42),0)</f>
        <v>0</v>
      </c>
      <c r="AZ42" s="4">
        <f ca="1">NPV(Forudsætninger!$B$2,BA42:CX42)*(1+Forudsætninger!$B$2)</f>
        <v>0</v>
      </c>
      <c r="BA42" s="3">
        <f ca="1">Forudsætninger!B122*B42</f>
        <v>0</v>
      </c>
      <c r="BB42" s="3">
        <f ca="1">Forudsætninger!C122*C42</f>
        <v>0</v>
      </c>
      <c r="BC42" s="3">
        <f ca="1">Forudsætninger!D122*D42</f>
        <v>0</v>
      </c>
      <c r="BD42" s="3">
        <f ca="1">Forudsætninger!E122*E42</f>
        <v>0</v>
      </c>
      <c r="BE42" s="3">
        <f ca="1">Forudsætninger!F122*F42</f>
        <v>0</v>
      </c>
      <c r="BF42" s="3">
        <f ca="1">Forudsætninger!G122*G42</f>
        <v>0</v>
      </c>
      <c r="BG42" s="3">
        <f ca="1">Forudsætninger!H122*H42</f>
        <v>0</v>
      </c>
      <c r="BH42" s="3">
        <f ca="1">Forudsætninger!I122*I42</f>
        <v>0</v>
      </c>
      <c r="BI42" s="3">
        <f ca="1">Forudsætninger!J122*J42</f>
        <v>0</v>
      </c>
      <c r="BJ42" s="3">
        <f ca="1">Forudsætninger!K122*K42</f>
        <v>0</v>
      </c>
      <c r="BK42" s="3">
        <f ca="1">Forudsætninger!L122*L42</f>
        <v>0</v>
      </c>
      <c r="BL42" s="3">
        <f ca="1">Forudsætninger!M122*M42</f>
        <v>0</v>
      </c>
      <c r="BM42" s="3">
        <f ca="1">Forudsætninger!N122*N42</f>
        <v>0</v>
      </c>
      <c r="BN42" s="3">
        <f ca="1">Forudsætninger!O122*O42</f>
        <v>0</v>
      </c>
      <c r="BO42" s="3">
        <f ca="1">Forudsætninger!P122*P42</f>
        <v>0</v>
      </c>
      <c r="BP42" s="3">
        <f ca="1">Forudsætninger!Q122*Q42</f>
        <v>0</v>
      </c>
      <c r="BQ42" s="3">
        <f ca="1">Forudsætninger!R122*R42</f>
        <v>0</v>
      </c>
      <c r="BR42" s="3">
        <f ca="1">Forudsætninger!S122*S42</f>
        <v>0</v>
      </c>
      <c r="BS42" s="3">
        <f ca="1">Forudsætninger!T122*T42</f>
        <v>0</v>
      </c>
      <c r="BT42" s="3">
        <f ca="1">Forudsætninger!U122*U42</f>
        <v>0</v>
      </c>
      <c r="BU42" s="3">
        <f ca="1">Forudsætninger!V122*V42</f>
        <v>0</v>
      </c>
      <c r="BV42" s="3">
        <f ca="1">Forudsætninger!W122*W42</f>
        <v>0</v>
      </c>
      <c r="BW42" s="3">
        <f ca="1">Forudsætninger!X122*X42</f>
        <v>0</v>
      </c>
      <c r="BX42" s="3">
        <f ca="1">Forudsætninger!Y122*Y42</f>
        <v>0</v>
      </c>
      <c r="BY42" s="3">
        <f ca="1">Forudsætninger!Z122*Z42</f>
        <v>0</v>
      </c>
      <c r="BZ42" s="3">
        <f ca="1">Forudsætninger!AA122*AA42</f>
        <v>0</v>
      </c>
      <c r="CA42" s="3">
        <f ca="1">Forudsætninger!AB122*AB42</f>
        <v>0</v>
      </c>
      <c r="CB42" s="3">
        <f ca="1">Forudsætninger!AC122*AC42</f>
        <v>0</v>
      </c>
      <c r="CC42" s="3">
        <f ca="1">Forudsætninger!AD122*AD42</f>
        <v>0</v>
      </c>
      <c r="CD42" s="3">
        <f ca="1">Forudsætninger!AE122*AE42</f>
        <v>0</v>
      </c>
      <c r="CE42" s="3">
        <f ca="1">Forudsætninger!AF122*AF42</f>
        <v>0</v>
      </c>
      <c r="CF42" s="3">
        <f ca="1">Forudsætninger!AG122*AG42</f>
        <v>0</v>
      </c>
      <c r="CG42" s="3">
        <f ca="1">Forudsætninger!AH122*AH42</f>
        <v>0</v>
      </c>
      <c r="CH42" s="3">
        <f ca="1">Forudsætninger!AI122*AI42</f>
        <v>0</v>
      </c>
      <c r="CI42" s="3">
        <f ca="1">Forudsætninger!AJ122*AJ42</f>
        <v>0</v>
      </c>
      <c r="CJ42" s="3">
        <f ca="1">Forudsætninger!AK122*AK42</f>
        <v>0</v>
      </c>
      <c r="CK42" s="3">
        <f ca="1">Forudsætninger!AL122*AL42</f>
        <v>0</v>
      </c>
      <c r="CL42" s="3">
        <f ca="1">Forudsætninger!AM122*AM42</f>
        <v>0</v>
      </c>
      <c r="CM42" s="3">
        <f ca="1">Forudsætninger!AN122*AN42</f>
        <v>0</v>
      </c>
      <c r="CN42" s="3">
        <f ca="1">Forudsætninger!AO122*AO42</f>
        <v>0</v>
      </c>
      <c r="CO42" s="3">
        <f ca="1">Forudsætninger!AP122*AP42</f>
        <v>0</v>
      </c>
      <c r="CP42" s="3">
        <f ca="1">Forudsætninger!AQ122*AQ42</f>
        <v>0</v>
      </c>
      <c r="CQ42" s="3">
        <f ca="1">Forudsætninger!AR122*AR42</f>
        <v>0</v>
      </c>
      <c r="CR42" s="3">
        <f ca="1">Forudsætninger!AS122*AS42</f>
        <v>0</v>
      </c>
      <c r="CS42" s="3">
        <f ca="1">Forudsætninger!AT122*AT42</f>
        <v>0</v>
      </c>
      <c r="CT42" s="3">
        <f ca="1">Forudsætninger!AU122*AU42</f>
        <v>0</v>
      </c>
      <c r="CU42" s="3">
        <f ca="1">Forudsætninger!AV122*AV42</f>
        <v>0</v>
      </c>
      <c r="CV42" s="3">
        <f ca="1">Forudsætninger!AW122*AW42</f>
        <v>0</v>
      </c>
      <c r="CW42" s="3">
        <f ca="1">Forudsætninger!AX122*AX42</f>
        <v>0</v>
      </c>
      <c r="CX42" s="3">
        <f ca="1">Forudsætninger!AY122*AY42</f>
        <v>0</v>
      </c>
      <c r="CY42" s="4">
        <f ca="1">NPV(Forudsætninger!$B$3,CZ42:EW42)*(1+Forudsætninger!$B$3)</f>
        <v>0</v>
      </c>
      <c r="CZ42" s="3">
        <f ca="1">Forudsætninger!E268*B42</f>
        <v>0</v>
      </c>
      <c r="DA42" s="3">
        <f ca="1">Forudsætninger!F268*C42</f>
        <v>0</v>
      </c>
      <c r="DB42" s="3">
        <f ca="1">Forudsætninger!G268*D42</f>
        <v>0</v>
      </c>
      <c r="DC42" s="3">
        <f ca="1">Forudsætninger!H268*E42</f>
        <v>0</v>
      </c>
      <c r="DD42" s="3">
        <f ca="1">Forudsætninger!I268*F42</f>
        <v>0</v>
      </c>
      <c r="DE42" s="3">
        <f ca="1">Forudsætninger!J268*G42</f>
        <v>0</v>
      </c>
      <c r="DF42" s="3">
        <f ca="1">Forudsætninger!K268*H42</f>
        <v>0</v>
      </c>
      <c r="DG42" s="3">
        <f ca="1">Forudsætninger!L268*I42</f>
        <v>0</v>
      </c>
      <c r="DH42" s="3">
        <f ca="1">Forudsætninger!M268*J42</f>
        <v>0</v>
      </c>
      <c r="DI42" s="3">
        <f ca="1">Forudsætninger!N268*K42</f>
        <v>0</v>
      </c>
      <c r="DJ42" s="3">
        <f ca="1">Forudsætninger!O268*L42</f>
        <v>0</v>
      </c>
      <c r="DK42" s="3">
        <f ca="1">Forudsætninger!P268*M42</f>
        <v>0</v>
      </c>
      <c r="DL42" s="3">
        <f ca="1">Forudsætninger!Q268*N42</f>
        <v>0</v>
      </c>
      <c r="DM42" s="3">
        <f ca="1">Forudsætninger!R268*O42</f>
        <v>0</v>
      </c>
      <c r="DN42" s="3">
        <f ca="1">Forudsætninger!S268*P42</f>
        <v>0</v>
      </c>
      <c r="DO42" s="3">
        <f ca="1">Forudsætninger!T268*Q42</f>
        <v>0</v>
      </c>
      <c r="DP42" s="3">
        <f ca="1">Forudsætninger!U268*R42</f>
        <v>0</v>
      </c>
      <c r="DQ42" s="3">
        <f ca="1">Forudsætninger!V268*S42</f>
        <v>0</v>
      </c>
      <c r="DR42" s="3">
        <f ca="1">Forudsætninger!W268*T42</f>
        <v>0</v>
      </c>
      <c r="DS42" s="3">
        <f ca="1">Forudsætninger!X268*U42</f>
        <v>0</v>
      </c>
      <c r="DT42" s="3">
        <f ca="1">Forudsætninger!Y268*V42</f>
        <v>0</v>
      </c>
      <c r="DU42" s="3">
        <f ca="1">Forudsætninger!Z268*W42</f>
        <v>0</v>
      </c>
      <c r="DV42" s="3">
        <f ca="1">Forudsætninger!AA268*X42</f>
        <v>0</v>
      </c>
      <c r="DW42" s="3">
        <f ca="1">Forudsætninger!AB268*Y42</f>
        <v>0</v>
      </c>
      <c r="DX42" s="3">
        <f ca="1">Forudsætninger!AC268*Z42</f>
        <v>0</v>
      </c>
      <c r="DY42" s="3">
        <f ca="1">Forudsætninger!AD268*AA42</f>
        <v>0</v>
      </c>
      <c r="DZ42" s="3">
        <f ca="1">Forudsætninger!AE268*AB42</f>
        <v>0</v>
      </c>
      <c r="EA42" s="3">
        <f ca="1">Forudsætninger!AF268*AC42</f>
        <v>0</v>
      </c>
      <c r="EB42" s="3">
        <f ca="1">Forudsætninger!AG268*AD42</f>
        <v>0</v>
      </c>
      <c r="EC42" s="3">
        <f ca="1">Forudsætninger!AH268*AE42</f>
        <v>0</v>
      </c>
      <c r="ED42" s="3">
        <f ca="1">Forudsætninger!AI268*AF42</f>
        <v>0</v>
      </c>
      <c r="EE42" s="3">
        <f ca="1">Forudsætninger!AJ268*AG42</f>
        <v>0</v>
      </c>
      <c r="EF42" s="3">
        <f ca="1">Forudsætninger!AK268*AH42</f>
        <v>0</v>
      </c>
      <c r="EG42" s="3">
        <f ca="1">Forudsætninger!AL268*AI42</f>
        <v>0</v>
      </c>
      <c r="EH42" s="3">
        <f ca="1">Forudsætninger!AM268*AJ42</f>
        <v>0</v>
      </c>
      <c r="EI42" s="3">
        <f ca="1">Forudsætninger!AN268*AK42</f>
        <v>0</v>
      </c>
      <c r="EJ42" s="3">
        <f ca="1">Forudsætninger!AO268*AL42</f>
        <v>0</v>
      </c>
      <c r="EK42" s="3">
        <f ca="1">Forudsætninger!AP268*AM42</f>
        <v>0</v>
      </c>
      <c r="EL42" s="3">
        <f ca="1">Forudsætninger!AQ268*AN42</f>
        <v>0</v>
      </c>
      <c r="EM42" s="3">
        <f ca="1">Forudsætninger!AR268*AO42</f>
        <v>0</v>
      </c>
      <c r="EN42" s="3">
        <f ca="1">Forudsætninger!AS268*AP42</f>
        <v>0</v>
      </c>
      <c r="EO42" s="3">
        <f ca="1">Forudsætninger!AT268*AQ42</f>
        <v>0</v>
      </c>
      <c r="EP42" s="3">
        <f ca="1">Forudsætninger!AU268*AR42</f>
        <v>0</v>
      </c>
      <c r="EQ42" s="3">
        <f ca="1">Forudsætninger!AV268*AS42</f>
        <v>0</v>
      </c>
      <c r="ER42" s="3">
        <f ca="1">Forudsætninger!AW268*AT42</f>
        <v>0</v>
      </c>
      <c r="ES42" s="3">
        <f ca="1">Forudsætninger!AX268*AU42</f>
        <v>0</v>
      </c>
      <c r="ET42" s="3">
        <f ca="1">Forudsætninger!AY268*AV42</f>
        <v>0</v>
      </c>
      <c r="EU42" s="3">
        <f ca="1">Forudsætninger!AZ268*AW42</f>
        <v>0</v>
      </c>
      <c r="EV42" s="3">
        <f ca="1">Forudsætninger!BA268*AX42</f>
        <v>0</v>
      </c>
      <c r="EW42" s="3">
        <f ca="1">Forudsætninger!BB268*AY42</f>
        <v>0</v>
      </c>
      <c r="EX42" s="3">
        <f ca="1">IF(Input!$B42="I",$AZ42,0)</f>
        <v>0</v>
      </c>
      <c r="EY42" s="3">
        <f ca="1">IF(Input!$B42="II",$AZ42,0)</f>
        <v>0</v>
      </c>
      <c r="EZ42" s="3">
        <f ca="1">IF(Input!$B42="III",$AZ42,0)</f>
        <v>0</v>
      </c>
      <c r="FA42" s="3">
        <f ca="1">IF(Input!$B42="IV",$AZ42,0)</f>
        <v>0</v>
      </c>
      <c r="FB42" s="3">
        <f ca="1">IF(Input!$B42="I",$CY42,0)</f>
        <v>0</v>
      </c>
      <c r="FC42" s="3">
        <f ca="1">IF(Input!$B42="II",$CY42,0)</f>
        <v>0</v>
      </c>
      <c r="FD42" s="3">
        <f ca="1">IF(Input!$B42="III",$CY42,0)</f>
        <v>0</v>
      </c>
      <c r="FE42" s="3">
        <f ca="1">IF(Input!$B42="IV",$CY42,0)</f>
        <v>0</v>
      </c>
      <c r="FF42" s="3">
        <f ca="1">IF(Input!$C42="Økonomisk",$AZ42,0)</f>
        <v>0</v>
      </c>
      <c r="FG42" s="3">
        <f ca="1">IF(Input!$C42="Miljø",$AZ42,0)</f>
        <v>0</v>
      </c>
    </row>
    <row r="43" spans="1:163">
      <c r="A43" s="2" t="str">
        <f ca="1">IF(Input!A43="","",Input!A43)</f>
        <v/>
      </c>
      <c r="B43" s="3">
        <f ca="1">IF('Differentierede effekter'!D43="",Input!J43+Input!G43+IF(Forudsætninger!$B$4=1,Input!K43,0),'Differentierede effekter'!D43)</f>
        <v>0</v>
      </c>
      <c r="C43" s="3">
        <f ca="1">IF(C$2-$B$2&lt;Forudsætninger!$B$4,IF('Differentierede effekter'!H43="",IF(Forudsætninger!$B$4&gt;C$2-$B$2,Input!$G43,0)+IF(Forudsætninger!$B$4=C$2-$B$2+1,Input!$K43,0),'Differentierede effekter'!H43),0)</f>
        <v>0</v>
      </c>
      <c r="D43" s="3">
        <f ca="1">IF(D$2-$B$2&lt;Forudsætninger!$B$4,IF('Differentierede effekter'!L43="",IF(Forudsætninger!$B$4&gt;D$2-$B$2,Input!$G43,0)+IF(Forudsætninger!$B$4=D$2-$B$2+1,Input!$K43,0),'Differentierede effekter'!L43),0)</f>
        <v>0</v>
      </c>
      <c r="E43" s="3">
        <f ca="1">IF(E$2-$B$2&lt;Forudsætninger!$B$4,IF('Differentierede effekter'!P43="",IF(Forudsætninger!$B$4&gt;E$2-$B$2,Input!$G43,0)+IF(Forudsætninger!$B$4=E$2-$B$2+1,Input!$K43,0),'Differentierede effekter'!P43),0)</f>
        <v>0</v>
      </c>
      <c r="F43" s="3">
        <f ca="1">IF(F$2-$B$2&lt;Forudsætninger!$B$4,IF('Differentierede effekter'!T43="",IF(Forudsætninger!$B$4&gt;F$2-$B$2,Input!$G43,0)+IF(Forudsætninger!$B$4=F$2-$B$2+1,Input!$K43,0),'Differentierede effekter'!T43),0)</f>
        <v>0</v>
      </c>
      <c r="G43" s="3">
        <f ca="1">IF(G$2-$B$2&lt;Forudsætninger!$B$4,IF('Differentierede effekter'!X43="",IF(Forudsætninger!$B$4&gt;G$2-$B$2,Input!$G43,0)+IF(Forudsætninger!$B$4=G$2-$B$2+1,Input!$K43,0),'Differentierede effekter'!X43),0)</f>
        <v>0</v>
      </c>
      <c r="H43" s="3">
        <f ca="1">IF(H$2-$B$2&lt;Forudsætninger!$B$4,IF('Differentierede effekter'!AB43="",IF(Forudsætninger!$B$4&gt;H$2-$B$2,Input!$G43,0)+IF(Forudsætninger!$B$4=H$2-$B$2+1,Input!$K43,0),'Differentierede effekter'!AB43),0)</f>
        <v>0</v>
      </c>
      <c r="I43" s="3">
        <f ca="1">IF(I$2-$B$2&lt;Forudsætninger!$B$4,IF('Differentierede effekter'!AF43="",IF(Forudsætninger!$B$4&gt;I$2-$B$2,Input!$G43,0)+IF(Forudsætninger!$B$4=I$2-$B$2+1,Input!$K43,0),'Differentierede effekter'!AF43),0)</f>
        <v>0</v>
      </c>
      <c r="J43" s="3">
        <f ca="1">IF(J$2-$B$2&lt;Forudsætninger!$B$4,IF('Differentierede effekter'!AJ43="",IF(Forudsætninger!$B$4&gt;J$2-$B$2,Input!$G43,0)+IF(Forudsætninger!$B$4=J$2-$B$2+1,Input!$K43,0),'Differentierede effekter'!AJ43),0)</f>
        <v>0</v>
      </c>
      <c r="K43" s="3">
        <f ca="1">IF(K$2-$B$2&lt;Forudsætninger!$B$4,IF('Differentierede effekter'!AN43="",IF(Forudsætninger!$B$4&gt;K$2-$B$2,Input!$G43,0)+IF(Forudsætninger!$B$4=K$2-$B$2+1,Input!$K43,0),'Differentierede effekter'!AN43),0)</f>
        <v>0</v>
      </c>
      <c r="L43" s="3">
        <f ca="1">IF(L$2-$B$2&lt;Forudsætninger!$B$4,IF('Differentierede effekter'!AR43="",IF(Forudsætninger!$B$4&gt;L$2-$B$2,Input!$G43,0)+IF(Forudsætninger!$B$4=L$2-$B$2+1,Input!$K43,0),'Differentierede effekter'!AR43),0)</f>
        <v>0</v>
      </c>
      <c r="M43" s="3">
        <f ca="1">IF(M$2-$B$2&lt;Forudsætninger!$B$4,IF('Differentierede effekter'!AV43="",IF(Forudsætninger!$B$4&gt;M$2-$B$2,Input!$G43,0)+IF(Forudsætninger!$B$4=M$2-$B$2+1,Input!$K43,0),'Differentierede effekter'!AV43),0)</f>
        <v>0</v>
      </c>
      <c r="N43" s="3">
        <f ca="1">IF(N$2-$B$2&lt;Forudsætninger!$B$4,IF('Differentierede effekter'!AZ43="",IF(Forudsætninger!$B$4&gt;N$2-$B$2,Input!$G43,0)+IF(Forudsætninger!$B$4=N$2-$B$2+1,Input!$K43,0),'Differentierede effekter'!AZ43),0)</f>
        <v>0</v>
      </c>
      <c r="O43" s="3">
        <f ca="1">IF(O$2-$B$2&lt;Forudsætninger!$B$4,IF('Differentierede effekter'!BD43="",IF(Forudsætninger!$B$4&gt;O$2-$B$2,Input!$G43,0)+IF(Forudsætninger!$B$4=O$2-$B$2+1,Input!$K43,0),'Differentierede effekter'!BD43),0)</f>
        <v>0</v>
      </c>
      <c r="P43" s="3">
        <f ca="1">IF(P$2-$B$2&lt;Forudsætninger!$B$4,IF('Differentierede effekter'!BH43="",IF(Forudsætninger!$B$4&gt;P$2-$B$2,Input!$G43,0)+IF(Forudsætninger!$B$4=P$2-$B$2+1,Input!$K43,0),'Differentierede effekter'!BH43),0)</f>
        <v>0</v>
      </c>
      <c r="Q43" s="3">
        <f ca="1">IF(Q$2-$B$2&lt;Forudsætninger!$B$4,IF('Differentierede effekter'!BL43="",IF(Forudsætninger!$B$4&gt;Q$2-$B$2,Input!$G43,0)+IF(Forudsætninger!$B$4=Q$2-$B$2+1,Input!$K43,0),'Differentierede effekter'!BL43),0)</f>
        <v>0</v>
      </c>
      <c r="R43" s="3">
        <f ca="1">IF(R$2-$B$2&lt;Forudsætninger!$B$4,IF('Differentierede effekter'!BP43="",IF(Forudsætninger!$B$4&gt;R$2-$B$2,Input!$G43,0)+IF(Forudsætninger!$B$4=R$2-$B$2+1,Input!$K43,0),'Differentierede effekter'!BP43),0)</f>
        <v>0</v>
      </c>
      <c r="S43" s="3">
        <f ca="1">IF(S$2-$B$2&lt;Forudsætninger!$B$4,IF('Differentierede effekter'!BT43="",IF(Forudsætninger!$B$4&gt;S$2-$B$2,Input!$G43,0)+IF(Forudsætninger!$B$4=S$2-$B$2+1,Input!$K43,0),'Differentierede effekter'!BT43),0)</f>
        <v>0</v>
      </c>
      <c r="T43" s="3">
        <f ca="1">IF(T$2-$B$2&lt;Forudsætninger!$B$4,IF('Differentierede effekter'!BX43="",IF(Forudsætninger!$B$4&gt;T$2-$B$2,Input!$G43,0)+IF(Forudsætninger!$B$4=T$2-$B$2+1,Input!$K43,0),'Differentierede effekter'!BX43),0)</f>
        <v>0</v>
      </c>
      <c r="U43" s="3">
        <f ca="1">IF(U$2-$B$2&lt;Forudsætninger!$B$4,IF('Differentierede effekter'!CB43="",IF(Forudsætninger!$B$4&gt;U$2-$B$2,Input!$G43,0)+IF(Forudsætninger!$B$4=U$2-$B$2+1,Input!$K43,0),'Differentierede effekter'!CB43),0)</f>
        <v>0</v>
      </c>
      <c r="V43" s="3">
        <f ca="1">IF(V$2-$B$2&lt;Forudsætninger!$B$4,IF('Differentierede effekter'!CF43="",IF(Forudsætninger!$B$4&gt;V$2-$B$2,Input!$G43,0)+IF(Forudsætninger!$B$4=V$2-$B$2+1,Input!$K43,0),'Differentierede effekter'!CF43),0)</f>
        <v>0</v>
      </c>
      <c r="W43" s="3">
        <f ca="1">IF(W$2-$B$2&lt;Forudsætninger!$B$4,IF('Differentierede effekter'!CJ43="",IF(Forudsætninger!$B$4&gt;W$2-$B$2,Input!$G43,0)+IF(Forudsætninger!$B$4=W$2-$B$2+1,Input!$K43,0),'Differentierede effekter'!CJ43),0)</f>
        <v>0</v>
      </c>
      <c r="X43" s="3">
        <f ca="1">IF(X$2-$B$2&lt;Forudsætninger!$B$4,IF('Differentierede effekter'!CN43="",IF(Forudsætninger!$B$4&gt;X$2-$B$2,Input!$G43,0)+IF(Forudsætninger!$B$4=X$2-$B$2+1,Input!$K43,0),'Differentierede effekter'!CN43),0)</f>
        <v>0</v>
      </c>
      <c r="Y43" s="3">
        <f ca="1">IF(Y$2-$B$2&lt;Forudsætninger!$B$4,IF('Differentierede effekter'!CR43="",IF(Forudsætninger!$B$4&gt;Y$2-$B$2,Input!$G43,0)+IF(Forudsætninger!$B$4=Y$2-$B$2+1,Input!$K43,0),'Differentierede effekter'!CR43),0)</f>
        <v>0</v>
      </c>
      <c r="Z43" s="3">
        <f ca="1">IF(Z$2-$B$2&lt;Forudsætninger!$B$4,IF('Differentierede effekter'!CV43="",IF(Forudsætninger!$B$4&gt;Z$2-$B$2,Input!$G43,0)+IF(Forudsætninger!$B$4=Z$2-$B$2+1,Input!$K43,0),'Differentierede effekter'!CV43),0)</f>
        <v>0</v>
      </c>
      <c r="AA43" s="3">
        <f ca="1">IF(AA$2-$B$2&lt;Forudsætninger!$B$4,IF('Differentierede effekter'!CZ43="",IF(Forudsætninger!$B$4&gt;AA$2-$B$2,Input!$G43,0)+IF(Forudsætninger!$B$4=AA$2-$B$2+1,Input!$K43,0),'Differentierede effekter'!CZ43),0)</f>
        <v>0</v>
      </c>
      <c r="AB43" s="3">
        <f ca="1">IF(AB$2-$B$2&lt;Forudsætninger!$B$4,IF('Differentierede effekter'!DD43="",IF(Forudsætninger!$B$4&gt;AB$2-$B$2,Input!$G43,0)+IF(Forudsætninger!$B$4=AB$2-$B$2+1,Input!$K43,0),'Differentierede effekter'!DD43),0)</f>
        <v>0</v>
      </c>
      <c r="AC43" s="3">
        <f ca="1">IF(AC$2-$B$2&lt;Forudsætninger!$B$4,IF('Differentierede effekter'!DH43="",IF(Forudsætninger!$B$4&gt;AC$2-$B$2,Input!$G43,0)+IF(Forudsætninger!$B$4=AC$2-$B$2+1,Input!$K43,0),'Differentierede effekter'!DH43),0)</f>
        <v>0</v>
      </c>
      <c r="AD43" s="3">
        <f ca="1">IF(AD$2-$B$2&lt;Forudsætninger!$B$4,IF('Differentierede effekter'!DL43="",IF(Forudsætninger!$B$4&gt;AD$2-$B$2,Input!$G43,0)+IF(Forudsætninger!$B$4=AD$2-$B$2+1,Input!$K43,0),'Differentierede effekter'!DL43),0)</f>
        <v>0</v>
      </c>
      <c r="AE43" s="3">
        <f ca="1">IF(AE$2-$B$2&lt;Forudsætninger!$B$4,IF('Differentierede effekter'!DP43="",IF(Forudsætninger!$B$4&gt;AE$2-$B$2,Input!$G43,0)+IF(Forudsætninger!$B$4=AE$2-$B$2+1,Input!$K43,0),'Differentierede effekter'!DP43),0)</f>
        <v>0</v>
      </c>
      <c r="AF43" s="3">
        <f ca="1">IF(AF$2-$B$2&lt;Forudsætninger!$B$4,IF('Differentierede effekter'!DQ43="",IF(Forudsætninger!$B$4&gt;AF$2-$B$2,Input!$G43,0)+IF(Forudsætninger!$B$4=AF$2-$B$2+1,Input!$K43,0),'Differentierede effekter'!DQ43),0)</f>
        <v>0</v>
      </c>
      <c r="AG43" s="3">
        <f ca="1">IF(AG$2-$B$2&lt;Forudsætninger!$B$4,IF('Differentierede effekter'!DU43="",IF(Forudsætninger!$B$4&gt;AG$2-$B$2,Input!$G43,0)+IF(Forudsætninger!$B$4=AG$2-$B$2+1,Input!$K43,0),'Differentierede effekter'!DU43),0)</f>
        <v>0</v>
      </c>
      <c r="AH43" s="3">
        <f ca="1">IF(AH$2-$B$2&lt;Forudsætninger!$B$4,IF('Differentierede effekter'!DY43="",IF(Forudsætninger!$B$4&gt;AH$2-$B$2,Input!$G43,0)+IF(Forudsætninger!$B$4=AH$2-$B$2+1,Input!$K43,0),'Differentierede effekter'!DY43),0)</f>
        <v>0</v>
      </c>
      <c r="AI43" s="3">
        <f ca="1">IF(AI$2-$B$2&lt;Forudsætninger!$B$4,IF('Differentierede effekter'!EC43="",IF(Forudsætninger!$B$4&gt;AI$2-$B$2,Input!$G43,0)+IF(Forudsætninger!$B$4=AI$2-$B$2+1,Input!$K43,0),'Differentierede effekter'!EC43),0)</f>
        <v>0</v>
      </c>
      <c r="AJ43" s="3">
        <f ca="1">IF(AJ$2-$B$2&lt;Forudsætninger!$B$4,IF('Differentierede effekter'!EG43="",IF(Forudsætninger!$B$4&gt;AJ$2-$B$2,Input!$G43,0)+IF(Forudsætninger!$B$4=AJ$2-$B$2+1,Input!$K43,0),'Differentierede effekter'!EG43),0)</f>
        <v>0</v>
      </c>
      <c r="AK43" s="3">
        <f ca="1">IF(AK$2-$B$2&lt;Forudsætninger!$B$4,IF('Differentierede effekter'!EK43="",IF(Forudsætninger!$B$4&gt;AK$2-$B$2,Input!$G43,0)+IF(Forudsætninger!$B$4=AK$2-$B$2+1,Input!$K43,0),'Differentierede effekter'!EK43),0)</f>
        <v>0</v>
      </c>
      <c r="AL43" s="3">
        <f ca="1">IF(AL$2-$B$2&lt;Forudsætninger!$B$4,IF('Differentierede effekter'!EO43="",IF(Forudsætninger!$B$4&gt;AL$2-$B$2,Input!$G43,0)+IF(Forudsætninger!$B$4=AL$2-$B$2+1,Input!$K43,0),'Differentierede effekter'!EO43),0)</f>
        <v>0</v>
      </c>
      <c r="AM43" s="3">
        <f ca="1">IF(AM$2-$B$2&lt;Forudsætninger!$B$4,IF('Differentierede effekter'!EP43="",IF(Forudsætninger!$B$4&gt;AM$2-$B$2,Input!$G43,0)+IF(Forudsætninger!$B$4=AM$2-$B$2+1,Input!$K43,0),'Differentierede effekter'!EP43),0)</f>
        <v>0</v>
      </c>
      <c r="AN43" s="3">
        <f ca="1">IF(AN$2-$B$2&lt;Forudsætninger!$B$4,IF('Differentierede effekter'!ET43="",IF(Forudsætninger!$B$4&gt;AN$2-$B$2,Input!$G43,0)+IF(Forudsætninger!$B$4=AN$2-$B$2+1,Input!$K43,0),'Differentierede effekter'!ET43),0)</f>
        <v>0</v>
      </c>
      <c r="AO43" s="3">
        <f ca="1">IF(AO$2-$B$2&lt;Forudsætninger!$B$4,IF('Differentierede effekter'!EX43="",IF(Forudsætninger!$B$4&gt;AO$2-$B$2,Input!$G43,0)+IF(Forudsætninger!$B$4=AO$2-$B$2+1,Input!$K43,0),'Differentierede effekter'!EX43),0)</f>
        <v>0</v>
      </c>
      <c r="AP43" s="3">
        <f ca="1">IF(AP$2-$B$2&lt;Forudsætninger!$B$4,IF('Differentierede effekter'!FB43="",IF(Forudsætninger!$B$4&gt;AP$2-$B$2,Input!$G43,0)+IF(Forudsætninger!$B$4=AP$2-$B$2+1,Input!$K43,0),'Differentierede effekter'!FB43),0)</f>
        <v>0</v>
      </c>
      <c r="AQ43" s="3">
        <f ca="1">IF(AQ$2-$B$2&lt;Forudsætninger!$B$4,IF('Differentierede effekter'!FF43="",IF(Forudsætninger!$B$4&gt;AQ$2-$B$2,Input!$G43,0)+IF(Forudsætninger!$B$4=AQ$2-$B$2+1,Input!$K43,0),'Differentierede effekter'!FF43),0)</f>
        <v>0</v>
      </c>
      <c r="AR43" s="3">
        <f ca="1">IF(AR$2-$B$2&lt;Forudsætninger!$B$4,IF('Differentierede effekter'!FJ43="",IF(Forudsætninger!$B$4&gt;AR$2-$B$2,Input!$G43,0)+IF(Forudsætninger!$B$4=AR$2-$B$2+1,Input!$K43,0),'Differentierede effekter'!FJ43),0)</f>
        <v>0</v>
      </c>
      <c r="AS43" s="3">
        <f ca="1">IF(AS$2-$B$2&lt;Forudsætninger!$B$4,IF('Differentierede effekter'!FN43="",IF(Forudsætninger!$B$4&gt;AS$2-$B$2,Input!$G43,0)+IF(Forudsætninger!$B$4=AS$2-$B$2+1,Input!$K43,0),'Differentierede effekter'!FN43),0)</f>
        <v>0</v>
      </c>
      <c r="AT43" s="3">
        <f ca="1">IF(AT$2-$B$2&lt;Forudsætninger!$B$4,IF('Differentierede effekter'!FR43="",IF(Forudsætninger!$B$4&gt;AT$2-$B$2,Input!$G43,0)+IF(Forudsætninger!$B$4=AT$2-$B$2+1,Input!$K43,0),'Differentierede effekter'!FR43),0)</f>
        <v>0</v>
      </c>
      <c r="AU43" s="3">
        <f ca="1">IF(AU$2-$B$2&lt;Forudsætninger!$B$4,IF('Differentierede effekter'!FV43="",IF(Forudsætninger!$B$4&gt;AU$2-$B$2,Input!$G43,0)+IF(Forudsætninger!$B$4=AU$2-$B$2+1,Input!$K43,0),'Differentierede effekter'!FV43),0)</f>
        <v>0</v>
      </c>
      <c r="AV43" s="3">
        <f ca="1">IF(AV$2-$B$2&lt;Forudsætninger!$B$4,IF('Differentierede effekter'!FZ43="",IF(Forudsætninger!$B$4&gt;AV$2-$B$2,Input!$G43,0)+IF(Forudsætninger!$B$4=AV$2-$B$2+1,Input!$K43,0),'Differentierede effekter'!FZ43),0)</f>
        <v>0</v>
      </c>
      <c r="AW43" s="3">
        <f ca="1">IF(AW$2-$B$2&lt;Forudsætninger!$B$4,IF('Differentierede effekter'!GD43="",IF(Forudsætninger!$B$4&gt;AW$2-$B$2,Input!$G43,0)+IF(Forudsætninger!$B$4=AW$2-$B$2+1,Input!$K43,0),'Differentierede effekter'!GD43),0)</f>
        <v>0</v>
      </c>
      <c r="AX43" s="3">
        <f ca="1">IF(AX$2-$B$2&lt;Forudsætninger!$B$4,IF('Differentierede effekter'!GH43="",IF(Forudsætninger!$B$4&gt;AX$2-$B$2,Input!$G43,0)+IF(Forudsætninger!$B$4=AX$2-$B$2+1,Input!$K43,0),'Differentierede effekter'!GH43),0)</f>
        <v>0</v>
      </c>
      <c r="AY43" s="3">
        <f ca="1">IF(AY$2-$B$2&lt;Forudsætninger!$B$4,IF('Differentierede effekter'!GL43="",IF(Forudsætninger!$B$4&gt;AY$2-$B$2,Input!$G43,0)+IF(Forudsætninger!$B$4=AY$2-$B$2+1,Input!$K43,0),'Differentierede effekter'!GL43),0)</f>
        <v>0</v>
      </c>
      <c r="AZ43" s="4">
        <f ca="1">NPV(Forudsætninger!$B$2,BA43:CX43)*(1+Forudsætninger!$B$2)</f>
        <v>0</v>
      </c>
      <c r="BA43" s="3">
        <f ca="1">Forudsætninger!B123*B43</f>
        <v>0</v>
      </c>
      <c r="BB43" s="3">
        <f ca="1">Forudsætninger!C123*C43</f>
        <v>0</v>
      </c>
      <c r="BC43" s="3">
        <f ca="1">Forudsætninger!D123*D43</f>
        <v>0</v>
      </c>
      <c r="BD43" s="3">
        <f ca="1">Forudsætninger!E123*E43</f>
        <v>0</v>
      </c>
      <c r="BE43" s="3">
        <f ca="1">Forudsætninger!F123*F43</f>
        <v>0</v>
      </c>
      <c r="BF43" s="3">
        <f ca="1">Forudsætninger!G123*G43</f>
        <v>0</v>
      </c>
      <c r="BG43" s="3">
        <f ca="1">Forudsætninger!H123*H43</f>
        <v>0</v>
      </c>
      <c r="BH43" s="3">
        <f ca="1">Forudsætninger!I123*I43</f>
        <v>0</v>
      </c>
      <c r="BI43" s="3">
        <f ca="1">Forudsætninger!J123*J43</f>
        <v>0</v>
      </c>
      <c r="BJ43" s="3">
        <f ca="1">Forudsætninger!K123*K43</f>
        <v>0</v>
      </c>
      <c r="BK43" s="3">
        <f ca="1">Forudsætninger!L123*L43</f>
        <v>0</v>
      </c>
      <c r="BL43" s="3">
        <f ca="1">Forudsætninger!M123*M43</f>
        <v>0</v>
      </c>
      <c r="BM43" s="3">
        <f ca="1">Forudsætninger!N123*N43</f>
        <v>0</v>
      </c>
      <c r="BN43" s="3">
        <f ca="1">Forudsætninger!O123*O43</f>
        <v>0</v>
      </c>
      <c r="BO43" s="3">
        <f ca="1">Forudsætninger!P123*P43</f>
        <v>0</v>
      </c>
      <c r="BP43" s="3">
        <f ca="1">Forudsætninger!Q123*Q43</f>
        <v>0</v>
      </c>
      <c r="BQ43" s="3">
        <f ca="1">Forudsætninger!R123*R43</f>
        <v>0</v>
      </c>
      <c r="BR43" s="3">
        <f ca="1">Forudsætninger!S123*S43</f>
        <v>0</v>
      </c>
      <c r="BS43" s="3">
        <f ca="1">Forudsætninger!T123*T43</f>
        <v>0</v>
      </c>
      <c r="BT43" s="3">
        <f ca="1">Forudsætninger!U123*U43</f>
        <v>0</v>
      </c>
      <c r="BU43" s="3">
        <f ca="1">Forudsætninger!V123*V43</f>
        <v>0</v>
      </c>
      <c r="BV43" s="3">
        <f ca="1">Forudsætninger!W123*W43</f>
        <v>0</v>
      </c>
      <c r="BW43" s="3">
        <f ca="1">Forudsætninger!X123*X43</f>
        <v>0</v>
      </c>
      <c r="BX43" s="3">
        <f ca="1">Forudsætninger!Y123*Y43</f>
        <v>0</v>
      </c>
      <c r="BY43" s="3">
        <f ca="1">Forudsætninger!Z123*Z43</f>
        <v>0</v>
      </c>
      <c r="BZ43" s="3">
        <f ca="1">Forudsætninger!AA123*AA43</f>
        <v>0</v>
      </c>
      <c r="CA43" s="3">
        <f ca="1">Forudsætninger!AB123*AB43</f>
        <v>0</v>
      </c>
      <c r="CB43" s="3">
        <f ca="1">Forudsætninger!AC123*AC43</f>
        <v>0</v>
      </c>
      <c r="CC43" s="3">
        <f ca="1">Forudsætninger!AD123*AD43</f>
        <v>0</v>
      </c>
      <c r="CD43" s="3">
        <f ca="1">Forudsætninger!AE123*AE43</f>
        <v>0</v>
      </c>
      <c r="CE43" s="3">
        <f ca="1">Forudsætninger!AF123*AF43</f>
        <v>0</v>
      </c>
      <c r="CF43" s="3">
        <f ca="1">Forudsætninger!AG123*AG43</f>
        <v>0</v>
      </c>
      <c r="CG43" s="3">
        <f ca="1">Forudsætninger!AH123*AH43</f>
        <v>0</v>
      </c>
      <c r="CH43" s="3">
        <f ca="1">Forudsætninger!AI123*AI43</f>
        <v>0</v>
      </c>
      <c r="CI43" s="3">
        <f ca="1">Forudsætninger!AJ123*AJ43</f>
        <v>0</v>
      </c>
      <c r="CJ43" s="3">
        <f ca="1">Forudsætninger!AK123*AK43</f>
        <v>0</v>
      </c>
      <c r="CK43" s="3">
        <f ca="1">Forudsætninger!AL123*AL43</f>
        <v>0</v>
      </c>
      <c r="CL43" s="3">
        <f ca="1">Forudsætninger!AM123*AM43</f>
        <v>0</v>
      </c>
      <c r="CM43" s="3">
        <f ca="1">Forudsætninger!AN123*AN43</f>
        <v>0</v>
      </c>
      <c r="CN43" s="3">
        <f ca="1">Forudsætninger!AO123*AO43</f>
        <v>0</v>
      </c>
      <c r="CO43" s="3">
        <f ca="1">Forudsætninger!AP123*AP43</f>
        <v>0</v>
      </c>
      <c r="CP43" s="3">
        <f ca="1">Forudsætninger!AQ123*AQ43</f>
        <v>0</v>
      </c>
      <c r="CQ43" s="3">
        <f ca="1">Forudsætninger!AR123*AR43</f>
        <v>0</v>
      </c>
      <c r="CR43" s="3">
        <f ca="1">Forudsætninger!AS123*AS43</f>
        <v>0</v>
      </c>
      <c r="CS43" s="3">
        <f ca="1">Forudsætninger!AT123*AT43</f>
        <v>0</v>
      </c>
      <c r="CT43" s="3">
        <f ca="1">Forudsætninger!AU123*AU43</f>
        <v>0</v>
      </c>
      <c r="CU43" s="3">
        <f ca="1">Forudsætninger!AV123*AV43</f>
        <v>0</v>
      </c>
      <c r="CV43" s="3">
        <f ca="1">Forudsætninger!AW123*AW43</f>
        <v>0</v>
      </c>
      <c r="CW43" s="3">
        <f ca="1">Forudsætninger!AX123*AX43</f>
        <v>0</v>
      </c>
      <c r="CX43" s="3">
        <f ca="1">Forudsætninger!AY123*AY43</f>
        <v>0</v>
      </c>
      <c r="CY43" s="4">
        <f ca="1">NPV(Forudsætninger!$B$3,CZ43:EW43)*(1+Forudsætninger!$B$3)</f>
        <v>0</v>
      </c>
      <c r="CZ43" s="3">
        <f ca="1">Forudsætninger!E269*B43</f>
        <v>0</v>
      </c>
      <c r="DA43" s="3">
        <f ca="1">Forudsætninger!F269*C43</f>
        <v>0</v>
      </c>
      <c r="DB43" s="3">
        <f ca="1">Forudsætninger!G269*D43</f>
        <v>0</v>
      </c>
      <c r="DC43" s="3">
        <f ca="1">Forudsætninger!H269*E43</f>
        <v>0</v>
      </c>
      <c r="DD43" s="3">
        <f ca="1">Forudsætninger!I269*F43</f>
        <v>0</v>
      </c>
      <c r="DE43" s="3">
        <f ca="1">Forudsætninger!J269*G43</f>
        <v>0</v>
      </c>
      <c r="DF43" s="3">
        <f ca="1">Forudsætninger!K269*H43</f>
        <v>0</v>
      </c>
      <c r="DG43" s="3">
        <f ca="1">Forudsætninger!L269*I43</f>
        <v>0</v>
      </c>
      <c r="DH43" s="3">
        <f ca="1">Forudsætninger!M269*J43</f>
        <v>0</v>
      </c>
      <c r="DI43" s="3">
        <f ca="1">Forudsætninger!N269*K43</f>
        <v>0</v>
      </c>
      <c r="DJ43" s="3">
        <f ca="1">Forudsætninger!O269*L43</f>
        <v>0</v>
      </c>
      <c r="DK43" s="3">
        <f ca="1">Forudsætninger!P269*M43</f>
        <v>0</v>
      </c>
      <c r="DL43" s="3">
        <f ca="1">Forudsætninger!Q269*N43</f>
        <v>0</v>
      </c>
      <c r="DM43" s="3">
        <f ca="1">Forudsætninger!R269*O43</f>
        <v>0</v>
      </c>
      <c r="DN43" s="3">
        <f ca="1">Forudsætninger!S269*P43</f>
        <v>0</v>
      </c>
      <c r="DO43" s="3">
        <f ca="1">Forudsætninger!T269*Q43</f>
        <v>0</v>
      </c>
      <c r="DP43" s="3">
        <f ca="1">Forudsætninger!U269*R43</f>
        <v>0</v>
      </c>
      <c r="DQ43" s="3">
        <f ca="1">Forudsætninger!V269*S43</f>
        <v>0</v>
      </c>
      <c r="DR43" s="3">
        <f ca="1">Forudsætninger!W269*T43</f>
        <v>0</v>
      </c>
      <c r="DS43" s="3">
        <f ca="1">Forudsætninger!X269*U43</f>
        <v>0</v>
      </c>
      <c r="DT43" s="3">
        <f ca="1">Forudsætninger!Y269*V43</f>
        <v>0</v>
      </c>
      <c r="DU43" s="3">
        <f ca="1">Forudsætninger!Z269*W43</f>
        <v>0</v>
      </c>
      <c r="DV43" s="3">
        <f ca="1">Forudsætninger!AA269*X43</f>
        <v>0</v>
      </c>
      <c r="DW43" s="3">
        <f ca="1">Forudsætninger!AB269*Y43</f>
        <v>0</v>
      </c>
      <c r="DX43" s="3">
        <f ca="1">Forudsætninger!AC269*Z43</f>
        <v>0</v>
      </c>
      <c r="DY43" s="3">
        <f ca="1">Forudsætninger!AD269*AA43</f>
        <v>0</v>
      </c>
      <c r="DZ43" s="3">
        <f ca="1">Forudsætninger!AE269*AB43</f>
        <v>0</v>
      </c>
      <c r="EA43" s="3">
        <f ca="1">Forudsætninger!AF269*AC43</f>
        <v>0</v>
      </c>
      <c r="EB43" s="3">
        <f ca="1">Forudsætninger!AG269*AD43</f>
        <v>0</v>
      </c>
      <c r="EC43" s="3">
        <f ca="1">Forudsætninger!AH269*AE43</f>
        <v>0</v>
      </c>
      <c r="ED43" s="3">
        <f ca="1">Forudsætninger!AI269*AF43</f>
        <v>0</v>
      </c>
      <c r="EE43" s="3">
        <f ca="1">Forudsætninger!AJ269*AG43</f>
        <v>0</v>
      </c>
      <c r="EF43" s="3">
        <f ca="1">Forudsætninger!AK269*AH43</f>
        <v>0</v>
      </c>
      <c r="EG43" s="3">
        <f ca="1">Forudsætninger!AL269*AI43</f>
        <v>0</v>
      </c>
      <c r="EH43" s="3">
        <f ca="1">Forudsætninger!AM269*AJ43</f>
        <v>0</v>
      </c>
      <c r="EI43" s="3">
        <f ca="1">Forudsætninger!AN269*AK43</f>
        <v>0</v>
      </c>
      <c r="EJ43" s="3">
        <f ca="1">Forudsætninger!AO269*AL43</f>
        <v>0</v>
      </c>
      <c r="EK43" s="3">
        <f ca="1">Forudsætninger!AP269*AM43</f>
        <v>0</v>
      </c>
      <c r="EL43" s="3">
        <f ca="1">Forudsætninger!AQ269*AN43</f>
        <v>0</v>
      </c>
      <c r="EM43" s="3">
        <f ca="1">Forudsætninger!AR269*AO43</f>
        <v>0</v>
      </c>
      <c r="EN43" s="3">
        <f ca="1">Forudsætninger!AS269*AP43</f>
        <v>0</v>
      </c>
      <c r="EO43" s="3">
        <f ca="1">Forudsætninger!AT269*AQ43</f>
        <v>0</v>
      </c>
      <c r="EP43" s="3">
        <f ca="1">Forudsætninger!AU269*AR43</f>
        <v>0</v>
      </c>
      <c r="EQ43" s="3">
        <f ca="1">Forudsætninger!AV269*AS43</f>
        <v>0</v>
      </c>
      <c r="ER43" s="3">
        <f ca="1">Forudsætninger!AW269*AT43</f>
        <v>0</v>
      </c>
      <c r="ES43" s="3">
        <f ca="1">Forudsætninger!AX269*AU43</f>
        <v>0</v>
      </c>
      <c r="ET43" s="3">
        <f ca="1">Forudsætninger!AY269*AV43</f>
        <v>0</v>
      </c>
      <c r="EU43" s="3">
        <f ca="1">Forudsætninger!AZ269*AW43</f>
        <v>0</v>
      </c>
      <c r="EV43" s="3">
        <f ca="1">Forudsætninger!BA269*AX43</f>
        <v>0</v>
      </c>
      <c r="EW43" s="3">
        <f ca="1">Forudsætninger!BB269*AY43</f>
        <v>0</v>
      </c>
      <c r="EX43" s="3">
        <f ca="1">IF(Input!$B43="I",$AZ43,0)</f>
        <v>0</v>
      </c>
      <c r="EY43" s="3">
        <f ca="1">IF(Input!$B43="II",$AZ43,0)</f>
        <v>0</v>
      </c>
      <c r="EZ43" s="3">
        <f ca="1">IF(Input!$B43="III",$AZ43,0)</f>
        <v>0</v>
      </c>
      <c r="FA43" s="3">
        <f ca="1">IF(Input!$B43="IV",$AZ43,0)</f>
        <v>0</v>
      </c>
      <c r="FB43" s="3">
        <f ca="1">IF(Input!$B43="I",$CY43,0)</f>
        <v>0</v>
      </c>
      <c r="FC43" s="3">
        <f ca="1">IF(Input!$B43="II",$CY43,0)</f>
        <v>0</v>
      </c>
      <c r="FD43" s="3">
        <f ca="1">IF(Input!$B43="III",$CY43,0)</f>
        <v>0</v>
      </c>
      <c r="FE43" s="3">
        <f ca="1">IF(Input!$B43="IV",$CY43,0)</f>
        <v>0</v>
      </c>
      <c r="FF43" s="3">
        <f ca="1">IF(Input!$C43="Økonomisk",$AZ43,0)</f>
        <v>0</v>
      </c>
      <c r="FG43" s="3">
        <f ca="1">IF(Input!$C43="Miljø",$AZ43,0)</f>
        <v>0</v>
      </c>
    </row>
    <row r="44" spans="1:163">
      <c r="A44" s="2" t="str">
        <f ca="1">IF(Input!A44="","",Input!A44)</f>
        <v/>
      </c>
      <c r="B44" s="3">
        <f ca="1">IF('Differentierede effekter'!D44="",Input!J44+Input!G44+IF(Forudsætninger!$B$4=1,Input!K44,0),'Differentierede effekter'!D44)</f>
        <v>0</v>
      </c>
      <c r="C44" s="3">
        <f ca="1">IF(C$2-$B$2&lt;Forudsætninger!$B$4,IF('Differentierede effekter'!H44="",IF(Forudsætninger!$B$4&gt;C$2-$B$2,Input!$G44,0)+IF(Forudsætninger!$B$4=C$2-$B$2+1,Input!$K44,0),'Differentierede effekter'!H44),0)</f>
        <v>0</v>
      </c>
      <c r="D44" s="3">
        <f ca="1">IF(D$2-$B$2&lt;Forudsætninger!$B$4,IF('Differentierede effekter'!L44="",IF(Forudsætninger!$B$4&gt;D$2-$B$2,Input!$G44,0)+IF(Forudsætninger!$B$4=D$2-$B$2+1,Input!$K44,0),'Differentierede effekter'!L44),0)</f>
        <v>0</v>
      </c>
      <c r="E44" s="3">
        <f ca="1">IF(E$2-$B$2&lt;Forudsætninger!$B$4,IF('Differentierede effekter'!P44="",IF(Forudsætninger!$B$4&gt;E$2-$B$2,Input!$G44,0)+IF(Forudsætninger!$B$4=E$2-$B$2+1,Input!$K44,0),'Differentierede effekter'!P44),0)</f>
        <v>0</v>
      </c>
      <c r="F44" s="3">
        <f ca="1">IF(F$2-$B$2&lt;Forudsætninger!$B$4,IF('Differentierede effekter'!T44="",IF(Forudsætninger!$B$4&gt;F$2-$B$2,Input!$G44,0)+IF(Forudsætninger!$B$4=F$2-$B$2+1,Input!$K44,0),'Differentierede effekter'!T44),0)</f>
        <v>0</v>
      </c>
      <c r="G44" s="3">
        <f ca="1">IF(G$2-$B$2&lt;Forudsætninger!$B$4,IF('Differentierede effekter'!X44="",IF(Forudsætninger!$B$4&gt;G$2-$B$2,Input!$G44,0)+IF(Forudsætninger!$B$4=G$2-$B$2+1,Input!$K44,0),'Differentierede effekter'!X44),0)</f>
        <v>0</v>
      </c>
      <c r="H44" s="3">
        <f ca="1">IF(H$2-$B$2&lt;Forudsætninger!$B$4,IF('Differentierede effekter'!AB44="",IF(Forudsætninger!$B$4&gt;H$2-$B$2,Input!$G44,0)+IF(Forudsætninger!$B$4=H$2-$B$2+1,Input!$K44,0),'Differentierede effekter'!AB44),0)</f>
        <v>0</v>
      </c>
      <c r="I44" s="3">
        <f ca="1">IF(I$2-$B$2&lt;Forudsætninger!$B$4,IF('Differentierede effekter'!AF44="",IF(Forudsætninger!$B$4&gt;I$2-$B$2,Input!$G44,0)+IF(Forudsætninger!$B$4=I$2-$B$2+1,Input!$K44,0),'Differentierede effekter'!AF44),0)</f>
        <v>0</v>
      </c>
      <c r="J44" s="3">
        <f ca="1">IF(J$2-$B$2&lt;Forudsætninger!$B$4,IF('Differentierede effekter'!AJ44="",IF(Forudsætninger!$B$4&gt;J$2-$B$2,Input!$G44,0)+IF(Forudsætninger!$B$4=J$2-$B$2+1,Input!$K44,0),'Differentierede effekter'!AJ44),0)</f>
        <v>0</v>
      </c>
      <c r="K44" s="3">
        <f ca="1">IF(K$2-$B$2&lt;Forudsætninger!$B$4,IF('Differentierede effekter'!AN44="",IF(Forudsætninger!$B$4&gt;K$2-$B$2,Input!$G44,0)+IF(Forudsætninger!$B$4=K$2-$B$2+1,Input!$K44,0),'Differentierede effekter'!AN44),0)</f>
        <v>0</v>
      </c>
      <c r="L44" s="3">
        <f ca="1">IF(L$2-$B$2&lt;Forudsætninger!$B$4,IF('Differentierede effekter'!AR44="",IF(Forudsætninger!$B$4&gt;L$2-$B$2,Input!$G44,0)+IF(Forudsætninger!$B$4=L$2-$B$2+1,Input!$K44,0),'Differentierede effekter'!AR44),0)</f>
        <v>0</v>
      </c>
      <c r="M44" s="3">
        <f ca="1">IF(M$2-$B$2&lt;Forudsætninger!$B$4,IF('Differentierede effekter'!AV44="",IF(Forudsætninger!$B$4&gt;M$2-$B$2,Input!$G44,0)+IF(Forudsætninger!$B$4=M$2-$B$2+1,Input!$K44,0),'Differentierede effekter'!AV44),0)</f>
        <v>0</v>
      </c>
      <c r="N44" s="3">
        <f ca="1">IF(N$2-$B$2&lt;Forudsætninger!$B$4,IF('Differentierede effekter'!AZ44="",IF(Forudsætninger!$B$4&gt;N$2-$B$2,Input!$G44,0)+IF(Forudsætninger!$B$4=N$2-$B$2+1,Input!$K44,0),'Differentierede effekter'!AZ44),0)</f>
        <v>0</v>
      </c>
      <c r="O44" s="3">
        <f ca="1">IF(O$2-$B$2&lt;Forudsætninger!$B$4,IF('Differentierede effekter'!BD44="",IF(Forudsætninger!$B$4&gt;O$2-$B$2,Input!$G44,0)+IF(Forudsætninger!$B$4=O$2-$B$2+1,Input!$K44,0),'Differentierede effekter'!BD44),0)</f>
        <v>0</v>
      </c>
      <c r="P44" s="3">
        <f ca="1">IF(P$2-$B$2&lt;Forudsætninger!$B$4,IF('Differentierede effekter'!BH44="",IF(Forudsætninger!$B$4&gt;P$2-$B$2,Input!$G44,0)+IF(Forudsætninger!$B$4=P$2-$B$2+1,Input!$K44,0),'Differentierede effekter'!BH44),0)</f>
        <v>0</v>
      </c>
      <c r="Q44" s="3">
        <f ca="1">IF(Q$2-$B$2&lt;Forudsætninger!$B$4,IF('Differentierede effekter'!BL44="",IF(Forudsætninger!$B$4&gt;Q$2-$B$2,Input!$G44,0)+IF(Forudsætninger!$B$4=Q$2-$B$2+1,Input!$K44,0),'Differentierede effekter'!BL44),0)</f>
        <v>0</v>
      </c>
      <c r="R44" s="3">
        <f ca="1">IF(R$2-$B$2&lt;Forudsætninger!$B$4,IF('Differentierede effekter'!BP44="",IF(Forudsætninger!$B$4&gt;R$2-$B$2,Input!$G44,0)+IF(Forudsætninger!$B$4=R$2-$B$2+1,Input!$K44,0),'Differentierede effekter'!BP44),0)</f>
        <v>0</v>
      </c>
      <c r="S44" s="3">
        <f ca="1">IF(S$2-$B$2&lt;Forudsætninger!$B$4,IF('Differentierede effekter'!BT44="",IF(Forudsætninger!$B$4&gt;S$2-$B$2,Input!$G44,0)+IF(Forudsætninger!$B$4=S$2-$B$2+1,Input!$K44,0),'Differentierede effekter'!BT44),0)</f>
        <v>0</v>
      </c>
      <c r="T44" s="3">
        <f ca="1">IF(T$2-$B$2&lt;Forudsætninger!$B$4,IF('Differentierede effekter'!BX44="",IF(Forudsætninger!$B$4&gt;T$2-$B$2,Input!$G44,0)+IF(Forudsætninger!$B$4=T$2-$B$2+1,Input!$K44,0),'Differentierede effekter'!BX44),0)</f>
        <v>0</v>
      </c>
      <c r="U44" s="3">
        <f ca="1">IF(U$2-$B$2&lt;Forudsætninger!$B$4,IF('Differentierede effekter'!CB44="",IF(Forudsætninger!$B$4&gt;U$2-$B$2,Input!$G44,0)+IF(Forudsætninger!$B$4=U$2-$B$2+1,Input!$K44,0),'Differentierede effekter'!CB44),0)</f>
        <v>0</v>
      </c>
      <c r="V44" s="3">
        <f ca="1">IF(V$2-$B$2&lt;Forudsætninger!$B$4,IF('Differentierede effekter'!CF44="",IF(Forudsætninger!$B$4&gt;V$2-$B$2,Input!$G44,0)+IF(Forudsætninger!$B$4=V$2-$B$2+1,Input!$K44,0),'Differentierede effekter'!CF44),0)</f>
        <v>0</v>
      </c>
      <c r="W44" s="3">
        <f ca="1">IF(W$2-$B$2&lt;Forudsætninger!$B$4,IF('Differentierede effekter'!CJ44="",IF(Forudsætninger!$B$4&gt;W$2-$B$2,Input!$G44,0)+IF(Forudsætninger!$B$4=W$2-$B$2+1,Input!$K44,0),'Differentierede effekter'!CJ44),0)</f>
        <v>0</v>
      </c>
      <c r="X44" s="3">
        <f ca="1">IF(X$2-$B$2&lt;Forudsætninger!$B$4,IF('Differentierede effekter'!CN44="",IF(Forudsætninger!$B$4&gt;X$2-$B$2,Input!$G44,0)+IF(Forudsætninger!$B$4=X$2-$B$2+1,Input!$K44,0),'Differentierede effekter'!CN44),0)</f>
        <v>0</v>
      </c>
      <c r="Y44" s="3">
        <f ca="1">IF(Y$2-$B$2&lt;Forudsætninger!$B$4,IF('Differentierede effekter'!CR44="",IF(Forudsætninger!$B$4&gt;Y$2-$B$2,Input!$G44,0)+IF(Forudsætninger!$B$4=Y$2-$B$2+1,Input!$K44,0),'Differentierede effekter'!CR44),0)</f>
        <v>0</v>
      </c>
      <c r="Z44" s="3">
        <f ca="1">IF(Z$2-$B$2&lt;Forudsætninger!$B$4,IF('Differentierede effekter'!CV44="",IF(Forudsætninger!$B$4&gt;Z$2-$B$2,Input!$G44,0)+IF(Forudsætninger!$B$4=Z$2-$B$2+1,Input!$K44,0),'Differentierede effekter'!CV44),0)</f>
        <v>0</v>
      </c>
      <c r="AA44" s="3">
        <f ca="1">IF(AA$2-$B$2&lt;Forudsætninger!$B$4,IF('Differentierede effekter'!CZ44="",IF(Forudsætninger!$B$4&gt;AA$2-$B$2,Input!$G44,0)+IF(Forudsætninger!$B$4=AA$2-$B$2+1,Input!$K44,0),'Differentierede effekter'!CZ44),0)</f>
        <v>0</v>
      </c>
      <c r="AB44" s="3">
        <f ca="1">IF(AB$2-$B$2&lt;Forudsætninger!$B$4,IF('Differentierede effekter'!DD44="",IF(Forudsætninger!$B$4&gt;AB$2-$B$2,Input!$G44,0)+IF(Forudsætninger!$B$4=AB$2-$B$2+1,Input!$K44,0),'Differentierede effekter'!DD44),0)</f>
        <v>0</v>
      </c>
      <c r="AC44" s="3">
        <f ca="1">IF(AC$2-$B$2&lt;Forudsætninger!$B$4,IF('Differentierede effekter'!DH44="",IF(Forudsætninger!$B$4&gt;AC$2-$B$2,Input!$G44,0)+IF(Forudsætninger!$B$4=AC$2-$B$2+1,Input!$K44,0),'Differentierede effekter'!DH44),0)</f>
        <v>0</v>
      </c>
      <c r="AD44" s="3">
        <f ca="1">IF(AD$2-$B$2&lt;Forudsætninger!$B$4,IF('Differentierede effekter'!DL44="",IF(Forudsætninger!$B$4&gt;AD$2-$B$2,Input!$G44,0)+IF(Forudsætninger!$B$4=AD$2-$B$2+1,Input!$K44,0),'Differentierede effekter'!DL44),0)</f>
        <v>0</v>
      </c>
      <c r="AE44" s="3">
        <f ca="1">IF(AE$2-$B$2&lt;Forudsætninger!$B$4,IF('Differentierede effekter'!DP44="",IF(Forudsætninger!$B$4&gt;AE$2-$B$2,Input!$G44,0)+IF(Forudsætninger!$B$4=AE$2-$B$2+1,Input!$K44,0),'Differentierede effekter'!DP44),0)</f>
        <v>0</v>
      </c>
      <c r="AF44" s="3">
        <f ca="1">IF(AF$2-$B$2&lt;Forudsætninger!$B$4,IF('Differentierede effekter'!DQ44="",IF(Forudsætninger!$B$4&gt;AF$2-$B$2,Input!$G44,0)+IF(Forudsætninger!$B$4=AF$2-$B$2+1,Input!$K44,0),'Differentierede effekter'!DQ44),0)</f>
        <v>0</v>
      </c>
      <c r="AG44" s="3">
        <f ca="1">IF(AG$2-$B$2&lt;Forudsætninger!$B$4,IF('Differentierede effekter'!DU44="",IF(Forudsætninger!$B$4&gt;AG$2-$B$2,Input!$G44,0)+IF(Forudsætninger!$B$4=AG$2-$B$2+1,Input!$K44,0),'Differentierede effekter'!DU44),0)</f>
        <v>0</v>
      </c>
      <c r="AH44" s="3">
        <f ca="1">IF(AH$2-$B$2&lt;Forudsætninger!$B$4,IF('Differentierede effekter'!DY44="",IF(Forudsætninger!$B$4&gt;AH$2-$B$2,Input!$G44,0)+IF(Forudsætninger!$B$4=AH$2-$B$2+1,Input!$K44,0),'Differentierede effekter'!DY44),0)</f>
        <v>0</v>
      </c>
      <c r="AI44" s="3">
        <f ca="1">IF(AI$2-$B$2&lt;Forudsætninger!$B$4,IF('Differentierede effekter'!EC44="",IF(Forudsætninger!$B$4&gt;AI$2-$B$2,Input!$G44,0)+IF(Forudsætninger!$B$4=AI$2-$B$2+1,Input!$K44,0),'Differentierede effekter'!EC44),0)</f>
        <v>0</v>
      </c>
      <c r="AJ44" s="3">
        <f ca="1">IF(AJ$2-$B$2&lt;Forudsætninger!$B$4,IF('Differentierede effekter'!EG44="",IF(Forudsætninger!$B$4&gt;AJ$2-$B$2,Input!$G44,0)+IF(Forudsætninger!$B$4=AJ$2-$B$2+1,Input!$K44,0),'Differentierede effekter'!EG44),0)</f>
        <v>0</v>
      </c>
      <c r="AK44" s="3">
        <f ca="1">IF(AK$2-$B$2&lt;Forudsætninger!$B$4,IF('Differentierede effekter'!EK44="",IF(Forudsætninger!$B$4&gt;AK$2-$B$2,Input!$G44,0)+IF(Forudsætninger!$B$4=AK$2-$B$2+1,Input!$K44,0),'Differentierede effekter'!EK44),0)</f>
        <v>0</v>
      </c>
      <c r="AL44" s="3">
        <f ca="1">IF(AL$2-$B$2&lt;Forudsætninger!$B$4,IF('Differentierede effekter'!EO44="",IF(Forudsætninger!$B$4&gt;AL$2-$B$2,Input!$G44,0)+IF(Forudsætninger!$B$4=AL$2-$B$2+1,Input!$K44,0),'Differentierede effekter'!EO44),0)</f>
        <v>0</v>
      </c>
      <c r="AM44" s="3">
        <f ca="1">IF(AM$2-$B$2&lt;Forudsætninger!$B$4,IF('Differentierede effekter'!EP44="",IF(Forudsætninger!$B$4&gt;AM$2-$B$2,Input!$G44,0)+IF(Forudsætninger!$B$4=AM$2-$B$2+1,Input!$K44,0),'Differentierede effekter'!EP44),0)</f>
        <v>0</v>
      </c>
      <c r="AN44" s="3">
        <f ca="1">IF(AN$2-$B$2&lt;Forudsætninger!$B$4,IF('Differentierede effekter'!ET44="",IF(Forudsætninger!$B$4&gt;AN$2-$B$2,Input!$G44,0)+IF(Forudsætninger!$B$4=AN$2-$B$2+1,Input!$K44,0),'Differentierede effekter'!ET44),0)</f>
        <v>0</v>
      </c>
      <c r="AO44" s="3">
        <f ca="1">IF(AO$2-$B$2&lt;Forudsætninger!$B$4,IF('Differentierede effekter'!EX44="",IF(Forudsætninger!$B$4&gt;AO$2-$B$2,Input!$G44,0)+IF(Forudsætninger!$B$4=AO$2-$B$2+1,Input!$K44,0),'Differentierede effekter'!EX44),0)</f>
        <v>0</v>
      </c>
      <c r="AP44" s="3">
        <f ca="1">IF(AP$2-$B$2&lt;Forudsætninger!$B$4,IF('Differentierede effekter'!FB44="",IF(Forudsætninger!$B$4&gt;AP$2-$B$2,Input!$G44,0)+IF(Forudsætninger!$B$4=AP$2-$B$2+1,Input!$K44,0),'Differentierede effekter'!FB44),0)</f>
        <v>0</v>
      </c>
      <c r="AQ44" s="3">
        <f ca="1">IF(AQ$2-$B$2&lt;Forudsætninger!$B$4,IF('Differentierede effekter'!FF44="",IF(Forudsætninger!$B$4&gt;AQ$2-$B$2,Input!$G44,0)+IF(Forudsætninger!$B$4=AQ$2-$B$2+1,Input!$K44,0),'Differentierede effekter'!FF44),0)</f>
        <v>0</v>
      </c>
      <c r="AR44" s="3">
        <f ca="1">IF(AR$2-$B$2&lt;Forudsætninger!$B$4,IF('Differentierede effekter'!FJ44="",IF(Forudsætninger!$B$4&gt;AR$2-$B$2,Input!$G44,0)+IF(Forudsætninger!$B$4=AR$2-$B$2+1,Input!$K44,0),'Differentierede effekter'!FJ44),0)</f>
        <v>0</v>
      </c>
      <c r="AS44" s="3">
        <f ca="1">IF(AS$2-$B$2&lt;Forudsætninger!$B$4,IF('Differentierede effekter'!FN44="",IF(Forudsætninger!$B$4&gt;AS$2-$B$2,Input!$G44,0)+IF(Forudsætninger!$B$4=AS$2-$B$2+1,Input!$K44,0),'Differentierede effekter'!FN44),0)</f>
        <v>0</v>
      </c>
      <c r="AT44" s="3">
        <f ca="1">IF(AT$2-$B$2&lt;Forudsætninger!$B$4,IF('Differentierede effekter'!FR44="",IF(Forudsætninger!$B$4&gt;AT$2-$B$2,Input!$G44,0)+IF(Forudsætninger!$B$4=AT$2-$B$2+1,Input!$K44,0),'Differentierede effekter'!FR44),0)</f>
        <v>0</v>
      </c>
      <c r="AU44" s="3">
        <f ca="1">IF(AU$2-$B$2&lt;Forudsætninger!$B$4,IF('Differentierede effekter'!FV44="",IF(Forudsætninger!$B$4&gt;AU$2-$B$2,Input!$G44,0)+IF(Forudsætninger!$B$4=AU$2-$B$2+1,Input!$K44,0),'Differentierede effekter'!FV44),0)</f>
        <v>0</v>
      </c>
      <c r="AV44" s="3">
        <f ca="1">IF(AV$2-$B$2&lt;Forudsætninger!$B$4,IF('Differentierede effekter'!FZ44="",IF(Forudsætninger!$B$4&gt;AV$2-$B$2,Input!$G44,0)+IF(Forudsætninger!$B$4=AV$2-$B$2+1,Input!$K44,0),'Differentierede effekter'!FZ44),0)</f>
        <v>0</v>
      </c>
      <c r="AW44" s="3">
        <f ca="1">IF(AW$2-$B$2&lt;Forudsætninger!$B$4,IF('Differentierede effekter'!GD44="",IF(Forudsætninger!$B$4&gt;AW$2-$B$2,Input!$G44,0)+IF(Forudsætninger!$B$4=AW$2-$B$2+1,Input!$K44,0),'Differentierede effekter'!GD44),0)</f>
        <v>0</v>
      </c>
      <c r="AX44" s="3">
        <f ca="1">IF(AX$2-$B$2&lt;Forudsætninger!$B$4,IF('Differentierede effekter'!GH44="",IF(Forudsætninger!$B$4&gt;AX$2-$B$2,Input!$G44,0)+IF(Forudsætninger!$B$4=AX$2-$B$2+1,Input!$K44,0),'Differentierede effekter'!GH44),0)</f>
        <v>0</v>
      </c>
      <c r="AY44" s="3">
        <f ca="1">IF(AY$2-$B$2&lt;Forudsætninger!$B$4,IF('Differentierede effekter'!GL44="",IF(Forudsætninger!$B$4&gt;AY$2-$B$2,Input!$G44,0)+IF(Forudsætninger!$B$4=AY$2-$B$2+1,Input!$K44,0),'Differentierede effekter'!GL44),0)</f>
        <v>0</v>
      </c>
      <c r="AZ44" s="4">
        <f ca="1">NPV(Forudsætninger!$B$2,BA44:CX44)*(1+Forudsætninger!$B$2)</f>
        <v>0</v>
      </c>
      <c r="BA44" s="3">
        <f ca="1">Forudsætninger!B124*B44</f>
        <v>0</v>
      </c>
      <c r="BB44" s="3">
        <f ca="1">Forudsætninger!C124*C44</f>
        <v>0</v>
      </c>
      <c r="BC44" s="3">
        <f ca="1">Forudsætninger!D124*D44</f>
        <v>0</v>
      </c>
      <c r="BD44" s="3">
        <f ca="1">Forudsætninger!E124*E44</f>
        <v>0</v>
      </c>
      <c r="BE44" s="3">
        <f ca="1">Forudsætninger!F124*F44</f>
        <v>0</v>
      </c>
      <c r="BF44" s="3">
        <f ca="1">Forudsætninger!G124*G44</f>
        <v>0</v>
      </c>
      <c r="BG44" s="3">
        <f ca="1">Forudsætninger!H124*H44</f>
        <v>0</v>
      </c>
      <c r="BH44" s="3">
        <f ca="1">Forudsætninger!I124*I44</f>
        <v>0</v>
      </c>
      <c r="BI44" s="3">
        <f ca="1">Forudsætninger!J124*J44</f>
        <v>0</v>
      </c>
      <c r="BJ44" s="3">
        <f ca="1">Forudsætninger!K124*K44</f>
        <v>0</v>
      </c>
      <c r="BK44" s="3">
        <f ca="1">Forudsætninger!L124*L44</f>
        <v>0</v>
      </c>
      <c r="BL44" s="3">
        <f ca="1">Forudsætninger!M124*M44</f>
        <v>0</v>
      </c>
      <c r="BM44" s="3">
        <f ca="1">Forudsætninger!N124*N44</f>
        <v>0</v>
      </c>
      <c r="BN44" s="3">
        <f ca="1">Forudsætninger!O124*O44</f>
        <v>0</v>
      </c>
      <c r="BO44" s="3">
        <f ca="1">Forudsætninger!P124*P44</f>
        <v>0</v>
      </c>
      <c r="BP44" s="3">
        <f ca="1">Forudsætninger!Q124*Q44</f>
        <v>0</v>
      </c>
      <c r="BQ44" s="3">
        <f ca="1">Forudsætninger!R124*R44</f>
        <v>0</v>
      </c>
      <c r="BR44" s="3">
        <f ca="1">Forudsætninger!S124*S44</f>
        <v>0</v>
      </c>
      <c r="BS44" s="3">
        <f ca="1">Forudsætninger!T124*T44</f>
        <v>0</v>
      </c>
      <c r="BT44" s="3">
        <f ca="1">Forudsætninger!U124*U44</f>
        <v>0</v>
      </c>
      <c r="BU44" s="3">
        <f ca="1">Forudsætninger!V124*V44</f>
        <v>0</v>
      </c>
      <c r="BV44" s="3">
        <f ca="1">Forudsætninger!W124*W44</f>
        <v>0</v>
      </c>
      <c r="BW44" s="3">
        <f ca="1">Forudsætninger!X124*X44</f>
        <v>0</v>
      </c>
      <c r="BX44" s="3">
        <f ca="1">Forudsætninger!Y124*Y44</f>
        <v>0</v>
      </c>
      <c r="BY44" s="3">
        <f ca="1">Forudsætninger!Z124*Z44</f>
        <v>0</v>
      </c>
      <c r="BZ44" s="3">
        <f ca="1">Forudsætninger!AA124*AA44</f>
        <v>0</v>
      </c>
      <c r="CA44" s="3">
        <f ca="1">Forudsætninger!AB124*AB44</f>
        <v>0</v>
      </c>
      <c r="CB44" s="3">
        <f ca="1">Forudsætninger!AC124*AC44</f>
        <v>0</v>
      </c>
      <c r="CC44" s="3">
        <f ca="1">Forudsætninger!AD124*AD44</f>
        <v>0</v>
      </c>
      <c r="CD44" s="3">
        <f ca="1">Forudsætninger!AE124*AE44</f>
        <v>0</v>
      </c>
      <c r="CE44" s="3">
        <f ca="1">Forudsætninger!AF124*AF44</f>
        <v>0</v>
      </c>
      <c r="CF44" s="3">
        <f ca="1">Forudsætninger!AG124*AG44</f>
        <v>0</v>
      </c>
      <c r="CG44" s="3">
        <f ca="1">Forudsætninger!AH124*AH44</f>
        <v>0</v>
      </c>
      <c r="CH44" s="3">
        <f ca="1">Forudsætninger!AI124*AI44</f>
        <v>0</v>
      </c>
      <c r="CI44" s="3">
        <f ca="1">Forudsætninger!AJ124*AJ44</f>
        <v>0</v>
      </c>
      <c r="CJ44" s="3">
        <f ca="1">Forudsætninger!AK124*AK44</f>
        <v>0</v>
      </c>
      <c r="CK44" s="3">
        <f ca="1">Forudsætninger!AL124*AL44</f>
        <v>0</v>
      </c>
      <c r="CL44" s="3">
        <f ca="1">Forudsætninger!AM124*AM44</f>
        <v>0</v>
      </c>
      <c r="CM44" s="3">
        <f ca="1">Forudsætninger!AN124*AN44</f>
        <v>0</v>
      </c>
      <c r="CN44" s="3">
        <f ca="1">Forudsætninger!AO124*AO44</f>
        <v>0</v>
      </c>
      <c r="CO44" s="3">
        <f ca="1">Forudsætninger!AP124*AP44</f>
        <v>0</v>
      </c>
      <c r="CP44" s="3">
        <f ca="1">Forudsætninger!AQ124*AQ44</f>
        <v>0</v>
      </c>
      <c r="CQ44" s="3">
        <f ca="1">Forudsætninger!AR124*AR44</f>
        <v>0</v>
      </c>
      <c r="CR44" s="3">
        <f ca="1">Forudsætninger!AS124*AS44</f>
        <v>0</v>
      </c>
      <c r="CS44" s="3">
        <f ca="1">Forudsætninger!AT124*AT44</f>
        <v>0</v>
      </c>
      <c r="CT44" s="3">
        <f ca="1">Forudsætninger!AU124*AU44</f>
        <v>0</v>
      </c>
      <c r="CU44" s="3">
        <f ca="1">Forudsætninger!AV124*AV44</f>
        <v>0</v>
      </c>
      <c r="CV44" s="3">
        <f ca="1">Forudsætninger!AW124*AW44</f>
        <v>0</v>
      </c>
      <c r="CW44" s="3">
        <f ca="1">Forudsætninger!AX124*AX44</f>
        <v>0</v>
      </c>
      <c r="CX44" s="3">
        <f ca="1">Forudsætninger!AY124*AY44</f>
        <v>0</v>
      </c>
      <c r="CY44" s="4">
        <f ca="1">NPV(Forudsætninger!$B$3,CZ44:EW44)*(1+Forudsætninger!$B$3)</f>
        <v>0</v>
      </c>
      <c r="CZ44" s="3">
        <f ca="1">Forudsætninger!E270*B44</f>
        <v>0</v>
      </c>
      <c r="DA44" s="3">
        <f ca="1">Forudsætninger!F270*C44</f>
        <v>0</v>
      </c>
      <c r="DB44" s="3">
        <f ca="1">Forudsætninger!G270*D44</f>
        <v>0</v>
      </c>
      <c r="DC44" s="3">
        <f ca="1">Forudsætninger!H270*E44</f>
        <v>0</v>
      </c>
      <c r="DD44" s="3">
        <f ca="1">Forudsætninger!I270*F44</f>
        <v>0</v>
      </c>
      <c r="DE44" s="3">
        <f ca="1">Forudsætninger!J270*G44</f>
        <v>0</v>
      </c>
      <c r="DF44" s="3">
        <f ca="1">Forudsætninger!K270*H44</f>
        <v>0</v>
      </c>
      <c r="DG44" s="3">
        <f ca="1">Forudsætninger!L270*I44</f>
        <v>0</v>
      </c>
      <c r="DH44" s="3">
        <f ca="1">Forudsætninger!M270*J44</f>
        <v>0</v>
      </c>
      <c r="DI44" s="3">
        <f ca="1">Forudsætninger!N270*K44</f>
        <v>0</v>
      </c>
      <c r="DJ44" s="3">
        <f ca="1">Forudsætninger!O270*L44</f>
        <v>0</v>
      </c>
      <c r="DK44" s="3">
        <f ca="1">Forudsætninger!P270*M44</f>
        <v>0</v>
      </c>
      <c r="DL44" s="3">
        <f ca="1">Forudsætninger!Q270*N44</f>
        <v>0</v>
      </c>
      <c r="DM44" s="3">
        <f ca="1">Forudsætninger!R270*O44</f>
        <v>0</v>
      </c>
      <c r="DN44" s="3">
        <f ca="1">Forudsætninger!S270*P44</f>
        <v>0</v>
      </c>
      <c r="DO44" s="3">
        <f ca="1">Forudsætninger!T270*Q44</f>
        <v>0</v>
      </c>
      <c r="DP44" s="3">
        <f ca="1">Forudsætninger!U270*R44</f>
        <v>0</v>
      </c>
      <c r="DQ44" s="3">
        <f ca="1">Forudsætninger!V270*S44</f>
        <v>0</v>
      </c>
      <c r="DR44" s="3">
        <f ca="1">Forudsætninger!W270*T44</f>
        <v>0</v>
      </c>
      <c r="DS44" s="3">
        <f ca="1">Forudsætninger!X270*U44</f>
        <v>0</v>
      </c>
      <c r="DT44" s="3">
        <f ca="1">Forudsætninger!Y270*V44</f>
        <v>0</v>
      </c>
      <c r="DU44" s="3">
        <f ca="1">Forudsætninger!Z270*W44</f>
        <v>0</v>
      </c>
      <c r="DV44" s="3">
        <f ca="1">Forudsætninger!AA270*X44</f>
        <v>0</v>
      </c>
      <c r="DW44" s="3">
        <f ca="1">Forudsætninger!AB270*Y44</f>
        <v>0</v>
      </c>
      <c r="DX44" s="3">
        <f ca="1">Forudsætninger!AC270*Z44</f>
        <v>0</v>
      </c>
      <c r="DY44" s="3">
        <f ca="1">Forudsætninger!AD270*AA44</f>
        <v>0</v>
      </c>
      <c r="DZ44" s="3">
        <f ca="1">Forudsætninger!AE270*AB44</f>
        <v>0</v>
      </c>
      <c r="EA44" s="3">
        <f ca="1">Forudsætninger!AF270*AC44</f>
        <v>0</v>
      </c>
      <c r="EB44" s="3">
        <f ca="1">Forudsætninger!AG270*AD44</f>
        <v>0</v>
      </c>
      <c r="EC44" s="3">
        <f ca="1">Forudsætninger!AH270*AE44</f>
        <v>0</v>
      </c>
      <c r="ED44" s="3">
        <f ca="1">Forudsætninger!AI270*AF44</f>
        <v>0</v>
      </c>
      <c r="EE44" s="3">
        <f ca="1">Forudsætninger!AJ270*AG44</f>
        <v>0</v>
      </c>
      <c r="EF44" s="3">
        <f ca="1">Forudsætninger!AK270*AH44</f>
        <v>0</v>
      </c>
      <c r="EG44" s="3">
        <f ca="1">Forudsætninger!AL270*AI44</f>
        <v>0</v>
      </c>
      <c r="EH44" s="3">
        <f ca="1">Forudsætninger!AM270*AJ44</f>
        <v>0</v>
      </c>
      <c r="EI44" s="3">
        <f ca="1">Forudsætninger!AN270*AK44</f>
        <v>0</v>
      </c>
      <c r="EJ44" s="3">
        <f ca="1">Forudsætninger!AO270*AL44</f>
        <v>0</v>
      </c>
      <c r="EK44" s="3">
        <f ca="1">Forudsætninger!AP270*AM44</f>
        <v>0</v>
      </c>
      <c r="EL44" s="3">
        <f ca="1">Forudsætninger!AQ270*AN44</f>
        <v>0</v>
      </c>
      <c r="EM44" s="3">
        <f ca="1">Forudsætninger!AR270*AO44</f>
        <v>0</v>
      </c>
      <c r="EN44" s="3">
        <f ca="1">Forudsætninger!AS270*AP44</f>
        <v>0</v>
      </c>
      <c r="EO44" s="3">
        <f ca="1">Forudsætninger!AT270*AQ44</f>
        <v>0</v>
      </c>
      <c r="EP44" s="3">
        <f ca="1">Forudsætninger!AU270*AR44</f>
        <v>0</v>
      </c>
      <c r="EQ44" s="3">
        <f ca="1">Forudsætninger!AV270*AS44</f>
        <v>0</v>
      </c>
      <c r="ER44" s="3">
        <f ca="1">Forudsætninger!AW270*AT44</f>
        <v>0</v>
      </c>
      <c r="ES44" s="3">
        <f ca="1">Forudsætninger!AX270*AU44</f>
        <v>0</v>
      </c>
      <c r="ET44" s="3">
        <f ca="1">Forudsætninger!AY270*AV44</f>
        <v>0</v>
      </c>
      <c r="EU44" s="3">
        <f ca="1">Forudsætninger!AZ270*AW44</f>
        <v>0</v>
      </c>
      <c r="EV44" s="3">
        <f ca="1">Forudsætninger!BA270*AX44</f>
        <v>0</v>
      </c>
      <c r="EW44" s="3">
        <f ca="1">Forudsætninger!BB270*AY44</f>
        <v>0</v>
      </c>
      <c r="EX44" s="3">
        <f ca="1">IF(Input!$B44="I",$AZ44,0)</f>
        <v>0</v>
      </c>
      <c r="EY44" s="3">
        <f ca="1">IF(Input!$B44="II",$AZ44,0)</f>
        <v>0</v>
      </c>
      <c r="EZ44" s="3">
        <f ca="1">IF(Input!$B44="III",$AZ44,0)</f>
        <v>0</v>
      </c>
      <c r="FA44" s="3">
        <f ca="1">IF(Input!$B44="IV",$AZ44,0)</f>
        <v>0</v>
      </c>
      <c r="FB44" s="3">
        <f ca="1">IF(Input!$B44="I",$CY44,0)</f>
        <v>0</v>
      </c>
      <c r="FC44" s="3">
        <f ca="1">IF(Input!$B44="II",$CY44,0)</f>
        <v>0</v>
      </c>
      <c r="FD44" s="3">
        <f ca="1">IF(Input!$B44="III",$CY44,0)</f>
        <v>0</v>
      </c>
      <c r="FE44" s="3">
        <f ca="1">IF(Input!$B44="IV",$CY44,0)</f>
        <v>0</v>
      </c>
      <c r="FF44" s="3">
        <f ca="1">IF(Input!$C44="Økonomisk",$AZ44,0)</f>
        <v>0</v>
      </c>
      <c r="FG44" s="3">
        <f ca="1">IF(Input!$C44="Miljø",$AZ44,0)</f>
        <v>0</v>
      </c>
    </row>
    <row r="45" spans="1:163">
      <c r="A45" s="2" t="str">
        <f ca="1">IF(Input!A45="","",Input!A45)</f>
        <v/>
      </c>
      <c r="B45" s="3">
        <f ca="1">IF('Differentierede effekter'!D45="",Input!J45+Input!G45+IF(Forudsætninger!$B$4=1,Input!K45,0),'Differentierede effekter'!D45)</f>
        <v>0</v>
      </c>
      <c r="C45" s="3">
        <f ca="1">IF(C$2-$B$2&lt;Forudsætninger!$B$4,IF('Differentierede effekter'!H45="",IF(Forudsætninger!$B$4&gt;C$2-$B$2,Input!$G45,0)+IF(Forudsætninger!$B$4=C$2-$B$2+1,Input!$K45,0),'Differentierede effekter'!H45),0)</f>
        <v>0</v>
      </c>
      <c r="D45" s="3">
        <f ca="1">IF(D$2-$B$2&lt;Forudsætninger!$B$4,IF('Differentierede effekter'!L45="",IF(Forudsætninger!$B$4&gt;D$2-$B$2,Input!$G45,0)+IF(Forudsætninger!$B$4=D$2-$B$2+1,Input!$K45,0),'Differentierede effekter'!L45),0)</f>
        <v>0</v>
      </c>
      <c r="E45" s="3">
        <f ca="1">IF(E$2-$B$2&lt;Forudsætninger!$B$4,IF('Differentierede effekter'!P45="",IF(Forudsætninger!$B$4&gt;E$2-$B$2,Input!$G45,0)+IF(Forudsætninger!$B$4=E$2-$B$2+1,Input!$K45,0),'Differentierede effekter'!P45),0)</f>
        <v>0</v>
      </c>
      <c r="F45" s="3">
        <f ca="1">IF(F$2-$B$2&lt;Forudsætninger!$B$4,IF('Differentierede effekter'!T45="",IF(Forudsætninger!$B$4&gt;F$2-$B$2,Input!$G45,0)+IF(Forudsætninger!$B$4=F$2-$B$2+1,Input!$K45,0),'Differentierede effekter'!T45),0)</f>
        <v>0</v>
      </c>
      <c r="G45" s="3">
        <f ca="1">IF(G$2-$B$2&lt;Forudsætninger!$B$4,IF('Differentierede effekter'!X45="",IF(Forudsætninger!$B$4&gt;G$2-$B$2,Input!$G45,0)+IF(Forudsætninger!$B$4=G$2-$B$2+1,Input!$K45,0),'Differentierede effekter'!X45),0)</f>
        <v>0</v>
      </c>
      <c r="H45" s="3">
        <f ca="1">IF(H$2-$B$2&lt;Forudsætninger!$B$4,IF('Differentierede effekter'!AB45="",IF(Forudsætninger!$B$4&gt;H$2-$B$2,Input!$G45,0)+IF(Forudsætninger!$B$4=H$2-$B$2+1,Input!$K45,0),'Differentierede effekter'!AB45),0)</f>
        <v>0</v>
      </c>
      <c r="I45" s="3">
        <f ca="1">IF(I$2-$B$2&lt;Forudsætninger!$B$4,IF('Differentierede effekter'!AF45="",IF(Forudsætninger!$B$4&gt;I$2-$B$2,Input!$G45,0)+IF(Forudsætninger!$B$4=I$2-$B$2+1,Input!$K45,0),'Differentierede effekter'!AF45),0)</f>
        <v>0</v>
      </c>
      <c r="J45" s="3">
        <f ca="1">IF(J$2-$B$2&lt;Forudsætninger!$B$4,IF('Differentierede effekter'!AJ45="",IF(Forudsætninger!$B$4&gt;J$2-$B$2,Input!$G45,0)+IF(Forudsætninger!$B$4=J$2-$B$2+1,Input!$K45,0),'Differentierede effekter'!AJ45),0)</f>
        <v>0</v>
      </c>
      <c r="K45" s="3">
        <f ca="1">IF(K$2-$B$2&lt;Forudsætninger!$B$4,IF('Differentierede effekter'!AN45="",IF(Forudsætninger!$B$4&gt;K$2-$B$2,Input!$G45,0)+IF(Forudsætninger!$B$4=K$2-$B$2+1,Input!$K45,0),'Differentierede effekter'!AN45),0)</f>
        <v>0</v>
      </c>
      <c r="L45" s="3">
        <f ca="1">IF(L$2-$B$2&lt;Forudsætninger!$B$4,IF('Differentierede effekter'!AR45="",IF(Forudsætninger!$B$4&gt;L$2-$B$2,Input!$G45,0)+IF(Forudsætninger!$B$4=L$2-$B$2+1,Input!$K45,0),'Differentierede effekter'!AR45),0)</f>
        <v>0</v>
      </c>
      <c r="M45" s="3">
        <f ca="1">IF(M$2-$B$2&lt;Forudsætninger!$B$4,IF('Differentierede effekter'!AV45="",IF(Forudsætninger!$B$4&gt;M$2-$B$2,Input!$G45,0)+IF(Forudsætninger!$B$4=M$2-$B$2+1,Input!$K45,0),'Differentierede effekter'!AV45),0)</f>
        <v>0</v>
      </c>
      <c r="N45" s="3">
        <f ca="1">IF(N$2-$B$2&lt;Forudsætninger!$B$4,IF('Differentierede effekter'!AZ45="",IF(Forudsætninger!$B$4&gt;N$2-$B$2,Input!$G45,0)+IF(Forudsætninger!$B$4=N$2-$B$2+1,Input!$K45,0),'Differentierede effekter'!AZ45),0)</f>
        <v>0</v>
      </c>
      <c r="O45" s="3">
        <f ca="1">IF(O$2-$B$2&lt;Forudsætninger!$B$4,IF('Differentierede effekter'!BD45="",IF(Forudsætninger!$B$4&gt;O$2-$B$2,Input!$G45,0)+IF(Forudsætninger!$B$4=O$2-$B$2+1,Input!$K45,0),'Differentierede effekter'!BD45),0)</f>
        <v>0</v>
      </c>
      <c r="P45" s="3">
        <f ca="1">IF(P$2-$B$2&lt;Forudsætninger!$B$4,IF('Differentierede effekter'!BH45="",IF(Forudsætninger!$B$4&gt;P$2-$B$2,Input!$G45,0)+IF(Forudsætninger!$B$4=P$2-$B$2+1,Input!$K45,0),'Differentierede effekter'!BH45),0)</f>
        <v>0</v>
      </c>
      <c r="Q45" s="3">
        <f ca="1">IF(Q$2-$B$2&lt;Forudsætninger!$B$4,IF('Differentierede effekter'!BL45="",IF(Forudsætninger!$B$4&gt;Q$2-$B$2,Input!$G45,0)+IF(Forudsætninger!$B$4=Q$2-$B$2+1,Input!$K45,0),'Differentierede effekter'!BL45),0)</f>
        <v>0</v>
      </c>
      <c r="R45" s="3">
        <f ca="1">IF(R$2-$B$2&lt;Forudsætninger!$B$4,IF('Differentierede effekter'!BP45="",IF(Forudsætninger!$B$4&gt;R$2-$B$2,Input!$G45,0)+IF(Forudsætninger!$B$4=R$2-$B$2+1,Input!$K45,0),'Differentierede effekter'!BP45),0)</f>
        <v>0</v>
      </c>
      <c r="S45" s="3">
        <f ca="1">IF(S$2-$B$2&lt;Forudsætninger!$B$4,IF('Differentierede effekter'!BT45="",IF(Forudsætninger!$B$4&gt;S$2-$B$2,Input!$G45,0)+IF(Forudsætninger!$B$4=S$2-$B$2+1,Input!$K45,0),'Differentierede effekter'!BT45),0)</f>
        <v>0</v>
      </c>
      <c r="T45" s="3">
        <f ca="1">IF(T$2-$B$2&lt;Forudsætninger!$B$4,IF('Differentierede effekter'!BX45="",IF(Forudsætninger!$B$4&gt;T$2-$B$2,Input!$G45,0)+IF(Forudsætninger!$B$4=T$2-$B$2+1,Input!$K45,0),'Differentierede effekter'!BX45),0)</f>
        <v>0</v>
      </c>
      <c r="U45" s="3">
        <f ca="1">IF(U$2-$B$2&lt;Forudsætninger!$B$4,IF('Differentierede effekter'!CB45="",IF(Forudsætninger!$B$4&gt;U$2-$B$2,Input!$G45,0)+IF(Forudsætninger!$B$4=U$2-$B$2+1,Input!$K45,0),'Differentierede effekter'!CB45),0)</f>
        <v>0</v>
      </c>
      <c r="V45" s="3">
        <f ca="1">IF(V$2-$B$2&lt;Forudsætninger!$B$4,IF('Differentierede effekter'!CF45="",IF(Forudsætninger!$B$4&gt;V$2-$B$2,Input!$G45,0)+IF(Forudsætninger!$B$4=V$2-$B$2+1,Input!$K45,0),'Differentierede effekter'!CF45),0)</f>
        <v>0</v>
      </c>
      <c r="W45" s="3">
        <f ca="1">IF(W$2-$B$2&lt;Forudsætninger!$B$4,IF('Differentierede effekter'!CJ45="",IF(Forudsætninger!$B$4&gt;W$2-$B$2,Input!$G45,0)+IF(Forudsætninger!$B$4=W$2-$B$2+1,Input!$K45,0),'Differentierede effekter'!CJ45),0)</f>
        <v>0</v>
      </c>
      <c r="X45" s="3">
        <f ca="1">IF(X$2-$B$2&lt;Forudsætninger!$B$4,IF('Differentierede effekter'!CN45="",IF(Forudsætninger!$B$4&gt;X$2-$B$2,Input!$G45,0)+IF(Forudsætninger!$B$4=X$2-$B$2+1,Input!$K45,0),'Differentierede effekter'!CN45),0)</f>
        <v>0</v>
      </c>
      <c r="Y45" s="3">
        <f ca="1">IF(Y$2-$B$2&lt;Forudsætninger!$B$4,IF('Differentierede effekter'!CR45="",IF(Forudsætninger!$B$4&gt;Y$2-$B$2,Input!$G45,0)+IF(Forudsætninger!$B$4=Y$2-$B$2+1,Input!$K45,0),'Differentierede effekter'!CR45),0)</f>
        <v>0</v>
      </c>
      <c r="Z45" s="3">
        <f ca="1">IF(Z$2-$B$2&lt;Forudsætninger!$B$4,IF('Differentierede effekter'!CV45="",IF(Forudsætninger!$B$4&gt;Z$2-$B$2,Input!$G45,0)+IF(Forudsætninger!$B$4=Z$2-$B$2+1,Input!$K45,0),'Differentierede effekter'!CV45),0)</f>
        <v>0</v>
      </c>
      <c r="AA45" s="3">
        <f ca="1">IF(AA$2-$B$2&lt;Forudsætninger!$B$4,IF('Differentierede effekter'!CZ45="",IF(Forudsætninger!$B$4&gt;AA$2-$B$2,Input!$G45,0)+IF(Forudsætninger!$B$4=AA$2-$B$2+1,Input!$K45,0),'Differentierede effekter'!CZ45),0)</f>
        <v>0</v>
      </c>
      <c r="AB45" s="3">
        <f ca="1">IF(AB$2-$B$2&lt;Forudsætninger!$B$4,IF('Differentierede effekter'!DD45="",IF(Forudsætninger!$B$4&gt;AB$2-$B$2,Input!$G45,0)+IF(Forudsætninger!$B$4=AB$2-$B$2+1,Input!$K45,0),'Differentierede effekter'!DD45),0)</f>
        <v>0</v>
      </c>
      <c r="AC45" s="3">
        <f ca="1">IF(AC$2-$B$2&lt;Forudsætninger!$B$4,IF('Differentierede effekter'!DH45="",IF(Forudsætninger!$B$4&gt;AC$2-$B$2,Input!$G45,0)+IF(Forudsætninger!$B$4=AC$2-$B$2+1,Input!$K45,0),'Differentierede effekter'!DH45),0)</f>
        <v>0</v>
      </c>
      <c r="AD45" s="3">
        <f ca="1">IF(AD$2-$B$2&lt;Forudsætninger!$B$4,IF('Differentierede effekter'!DL45="",IF(Forudsætninger!$B$4&gt;AD$2-$B$2,Input!$G45,0)+IF(Forudsætninger!$B$4=AD$2-$B$2+1,Input!$K45,0),'Differentierede effekter'!DL45),0)</f>
        <v>0</v>
      </c>
      <c r="AE45" s="3">
        <f ca="1">IF(AE$2-$B$2&lt;Forudsætninger!$B$4,IF('Differentierede effekter'!DP45="",IF(Forudsætninger!$B$4&gt;AE$2-$B$2,Input!$G45,0)+IF(Forudsætninger!$B$4=AE$2-$B$2+1,Input!$K45,0),'Differentierede effekter'!DP45),0)</f>
        <v>0</v>
      </c>
      <c r="AF45" s="3">
        <f ca="1">IF(AF$2-$B$2&lt;Forudsætninger!$B$4,IF('Differentierede effekter'!DQ45="",IF(Forudsætninger!$B$4&gt;AF$2-$B$2,Input!$G45,0)+IF(Forudsætninger!$B$4=AF$2-$B$2+1,Input!$K45,0),'Differentierede effekter'!DQ45),0)</f>
        <v>0</v>
      </c>
      <c r="AG45" s="3">
        <f ca="1">IF(AG$2-$B$2&lt;Forudsætninger!$B$4,IF('Differentierede effekter'!DU45="",IF(Forudsætninger!$B$4&gt;AG$2-$B$2,Input!$G45,0)+IF(Forudsætninger!$B$4=AG$2-$B$2+1,Input!$K45,0),'Differentierede effekter'!DU45),0)</f>
        <v>0</v>
      </c>
      <c r="AH45" s="3">
        <f ca="1">IF(AH$2-$B$2&lt;Forudsætninger!$B$4,IF('Differentierede effekter'!DY45="",IF(Forudsætninger!$B$4&gt;AH$2-$B$2,Input!$G45,0)+IF(Forudsætninger!$B$4=AH$2-$B$2+1,Input!$K45,0),'Differentierede effekter'!DY45),0)</f>
        <v>0</v>
      </c>
      <c r="AI45" s="3">
        <f ca="1">IF(AI$2-$B$2&lt;Forudsætninger!$B$4,IF('Differentierede effekter'!EC45="",IF(Forudsætninger!$B$4&gt;AI$2-$B$2,Input!$G45,0)+IF(Forudsætninger!$B$4=AI$2-$B$2+1,Input!$K45,0),'Differentierede effekter'!EC45),0)</f>
        <v>0</v>
      </c>
      <c r="AJ45" s="3">
        <f ca="1">IF(AJ$2-$B$2&lt;Forudsætninger!$B$4,IF('Differentierede effekter'!EG45="",IF(Forudsætninger!$B$4&gt;AJ$2-$B$2,Input!$G45,0)+IF(Forudsætninger!$B$4=AJ$2-$B$2+1,Input!$K45,0),'Differentierede effekter'!EG45),0)</f>
        <v>0</v>
      </c>
      <c r="AK45" s="3">
        <f ca="1">IF(AK$2-$B$2&lt;Forudsætninger!$B$4,IF('Differentierede effekter'!EK45="",IF(Forudsætninger!$B$4&gt;AK$2-$B$2,Input!$G45,0)+IF(Forudsætninger!$B$4=AK$2-$B$2+1,Input!$K45,0),'Differentierede effekter'!EK45),0)</f>
        <v>0</v>
      </c>
      <c r="AL45" s="3">
        <f ca="1">IF(AL$2-$B$2&lt;Forudsætninger!$B$4,IF('Differentierede effekter'!EO45="",IF(Forudsætninger!$B$4&gt;AL$2-$B$2,Input!$G45,0)+IF(Forudsætninger!$B$4=AL$2-$B$2+1,Input!$K45,0),'Differentierede effekter'!EO45),0)</f>
        <v>0</v>
      </c>
      <c r="AM45" s="3">
        <f ca="1">IF(AM$2-$B$2&lt;Forudsætninger!$B$4,IF('Differentierede effekter'!EP45="",IF(Forudsætninger!$B$4&gt;AM$2-$B$2,Input!$G45,0)+IF(Forudsætninger!$B$4=AM$2-$B$2+1,Input!$K45,0),'Differentierede effekter'!EP45),0)</f>
        <v>0</v>
      </c>
      <c r="AN45" s="3">
        <f ca="1">IF(AN$2-$B$2&lt;Forudsætninger!$B$4,IF('Differentierede effekter'!ET45="",IF(Forudsætninger!$B$4&gt;AN$2-$B$2,Input!$G45,0)+IF(Forudsætninger!$B$4=AN$2-$B$2+1,Input!$K45,0),'Differentierede effekter'!ET45),0)</f>
        <v>0</v>
      </c>
      <c r="AO45" s="3">
        <f ca="1">IF(AO$2-$B$2&lt;Forudsætninger!$B$4,IF('Differentierede effekter'!EX45="",IF(Forudsætninger!$B$4&gt;AO$2-$B$2,Input!$G45,0)+IF(Forudsætninger!$B$4=AO$2-$B$2+1,Input!$K45,0),'Differentierede effekter'!EX45),0)</f>
        <v>0</v>
      </c>
      <c r="AP45" s="3">
        <f ca="1">IF(AP$2-$B$2&lt;Forudsætninger!$B$4,IF('Differentierede effekter'!FB45="",IF(Forudsætninger!$B$4&gt;AP$2-$B$2,Input!$G45,0)+IF(Forudsætninger!$B$4=AP$2-$B$2+1,Input!$K45,0),'Differentierede effekter'!FB45),0)</f>
        <v>0</v>
      </c>
      <c r="AQ45" s="3">
        <f ca="1">IF(AQ$2-$B$2&lt;Forudsætninger!$B$4,IF('Differentierede effekter'!FF45="",IF(Forudsætninger!$B$4&gt;AQ$2-$B$2,Input!$G45,0)+IF(Forudsætninger!$B$4=AQ$2-$B$2+1,Input!$K45,0),'Differentierede effekter'!FF45),0)</f>
        <v>0</v>
      </c>
      <c r="AR45" s="3">
        <f ca="1">IF(AR$2-$B$2&lt;Forudsætninger!$B$4,IF('Differentierede effekter'!FJ45="",IF(Forudsætninger!$B$4&gt;AR$2-$B$2,Input!$G45,0)+IF(Forudsætninger!$B$4=AR$2-$B$2+1,Input!$K45,0),'Differentierede effekter'!FJ45),0)</f>
        <v>0</v>
      </c>
      <c r="AS45" s="3">
        <f ca="1">IF(AS$2-$B$2&lt;Forudsætninger!$B$4,IF('Differentierede effekter'!FN45="",IF(Forudsætninger!$B$4&gt;AS$2-$B$2,Input!$G45,0)+IF(Forudsætninger!$B$4=AS$2-$B$2+1,Input!$K45,0),'Differentierede effekter'!FN45),0)</f>
        <v>0</v>
      </c>
      <c r="AT45" s="3">
        <f ca="1">IF(AT$2-$B$2&lt;Forudsætninger!$B$4,IF('Differentierede effekter'!FR45="",IF(Forudsætninger!$B$4&gt;AT$2-$B$2,Input!$G45,0)+IF(Forudsætninger!$B$4=AT$2-$B$2+1,Input!$K45,0),'Differentierede effekter'!FR45),0)</f>
        <v>0</v>
      </c>
      <c r="AU45" s="3">
        <f ca="1">IF(AU$2-$B$2&lt;Forudsætninger!$B$4,IF('Differentierede effekter'!FV45="",IF(Forudsætninger!$B$4&gt;AU$2-$B$2,Input!$G45,0)+IF(Forudsætninger!$B$4=AU$2-$B$2+1,Input!$K45,0),'Differentierede effekter'!FV45),0)</f>
        <v>0</v>
      </c>
      <c r="AV45" s="3">
        <f ca="1">IF(AV$2-$B$2&lt;Forudsætninger!$B$4,IF('Differentierede effekter'!FZ45="",IF(Forudsætninger!$B$4&gt;AV$2-$B$2,Input!$G45,0)+IF(Forudsætninger!$B$4=AV$2-$B$2+1,Input!$K45,0),'Differentierede effekter'!FZ45),0)</f>
        <v>0</v>
      </c>
      <c r="AW45" s="3">
        <f ca="1">IF(AW$2-$B$2&lt;Forudsætninger!$B$4,IF('Differentierede effekter'!GD45="",IF(Forudsætninger!$B$4&gt;AW$2-$B$2,Input!$G45,0)+IF(Forudsætninger!$B$4=AW$2-$B$2+1,Input!$K45,0),'Differentierede effekter'!GD45),0)</f>
        <v>0</v>
      </c>
      <c r="AX45" s="3">
        <f ca="1">IF(AX$2-$B$2&lt;Forudsætninger!$B$4,IF('Differentierede effekter'!GH45="",IF(Forudsætninger!$B$4&gt;AX$2-$B$2,Input!$G45,0)+IF(Forudsætninger!$B$4=AX$2-$B$2+1,Input!$K45,0),'Differentierede effekter'!GH45),0)</f>
        <v>0</v>
      </c>
      <c r="AY45" s="3">
        <f ca="1">IF(AY$2-$B$2&lt;Forudsætninger!$B$4,IF('Differentierede effekter'!GL45="",IF(Forudsætninger!$B$4&gt;AY$2-$B$2,Input!$G45,0)+IF(Forudsætninger!$B$4=AY$2-$B$2+1,Input!$K45,0),'Differentierede effekter'!GL45),0)</f>
        <v>0</v>
      </c>
      <c r="AZ45" s="4">
        <f ca="1">NPV(Forudsætninger!$B$2,BA45:CX45)*(1+Forudsætninger!$B$2)</f>
        <v>0</v>
      </c>
      <c r="BA45" s="3">
        <f ca="1">Forudsætninger!B125*B45</f>
        <v>0</v>
      </c>
      <c r="BB45" s="3">
        <f ca="1">Forudsætninger!C125*C45</f>
        <v>0</v>
      </c>
      <c r="BC45" s="3">
        <f ca="1">Forudsætninger!D125*D45</f>
        <v>0</v>
      </c>
      <c r="BD45" s="3">
        <f ca="1">Forudsætninger!E125*E45</f>
        <v>0</v>
      </c>
      <c r="BE45" s="3">
        <f ca="1">Forudsætninger!F125*F45</f>
        <v>0</v>
      </c>
      <c r="BF45" s="3">
        <f ca="1">Forudsætninger!G125*G45</f>
        <v>0</v>
      </c>
      <c r="BG45" s="3">
        <f ca="1">Forudsætninger!H125*H45</f>
        <v>0</v>
      </c>
      <c r="BH45" s="3">
        <f ca="1">Forudsætninger!I125*I45</f>
        <v>0</v>
      </c>
      <c r="BI45" s="3">
        <f ca="1">Forudsætninger!J125*J45</f>
        <v>0</v>
      </c>
      <c r="BJ45" s="3">
        <f ca="1">Forudsætninger!K125*K45</f>
        <v>0</v>
      </c>
      <c r="BK45" s="3">
        <f ca="1">Forudsætninger!L125*L45</f>
        <v>0</v>
      </c>
      <c r="BL45" s="3">
        <f ca="1">Forudsætninger!M125*M45</f>
        <v>0</v>
      </c>
      <c r="BM45" s="3">
        <f ca="1">Forudsætninger!N125*N45</f>
        <v>0</v>
      </c>
      <c r="BN45" s="3">
        <f ca="1">Forudsætninger!O125*O45</f>
        <v>0</v>
      </c>
      <c r="BO45" s="3">
        <f ca="1">Forudsætninger!P125*P45</f>
        <v>0</v>
      </c>
      <c r="BP45" s="3">
        <f ca="1">Forudsætninger!Q125*Q45</f>
        <v>0</v>
      </c>
      <c r="BQ45" s="3">
        <f ca="1">Forudsætninger!R125*R45</f>
        <v>0</v>
      </c>
      <c r="BR45" s="3">
        <f ca="1">Forudsætninger!S125*S45</f>
        <v>0</v>
      </c>
      <c r="BS45" s="3">
        <f ca="1">Forudsætninger!T125*T45</f>
        <v>0</v>
      </c>
      <c r="BT45" s="3">
        <f ca="1">Forudsætninger!U125*U45</f>
        <v>0</v>
      </c>
      <c r="BU45" s="3">
        <f ca="1">Forudsætninger!V125*V45</f>
        <v>0</v>
      </c>
      <c r="BV45" s="3">
        <f ca="1">Forudsætninger!W125*W45</f>
        <v>0</v>
      </c>
      <c r="BW45" s="3">
        <f ca="1">Forudsætninger!X125*X45</f>
        <v>0</v>
      </c>
      <c r="BX45" s="3">
        <f ca="1">Forudsætninger!Y125*Y45</f>
        <v>0</v>
      </c>
      <c r="BY45" s="3">
        <f ca="1">Forudsætninger!Z125*Z45</f>
        <v>0</v>
      </c>
      <c r="BZ45" s="3">
        <f ca="1">Forudsætninger!AA125*AA45</f>
        <v>0</v>
      </c>
      <c r="CA45" s="3">
        <f ca="1">Forudsætninger!AB125*AB45</f>
        <v>0</v>
      </c>
      <c r="CB45" s="3">
        <f ca="1">Forudsætninger!AC125*AC45</f>
        <v>0</v>
      </c>
      <c r="CC45" s="3">
        <f ca="1">Forudsætninger!AD125*AD45</f>
        <v>0</v>
      </c>
      <c r="CD45" s="3">
        <f ca="1">Forudsætninger!AE125*AE45</f>
        <v>0</v>
      </c>
      <c r="CE45" s="3">
        <f ca="1">Forudsætninger!AF125*AF45</f>
        <v>0</v>
      </c>
      <c r="CF45" s="3">
        <f ca="1">Forudsætninger!AG125*AG45</f>
        <v>0</v>
      </c>
      <c r="CG45" s="3">
        <f ca="1">Forudsætninger!AH125*AH45</f>
        <v>0</v>
      </c>
      <c r="CH45" s="3">
        <f ca="1">Forudsætninger!AI125*AI45</f>
        <v>0</v>
      </c>
      <c r="CI45" s="3">
        <f ca="1">Forudsætninger!AJ125*AJ45</f>
        <v>0</v>
      </c>
      <c r="CJ45" s="3">
        <f ca="1">Forudsætninger!AK125*AK45</f>
        <v>0</v>
      </c>
      <c r="CK45" s="3">
        <f ca="1">Forudsætninger!AL125*AL45</f>
        <v>0</v>
      </c>
      <c r="CL45" s="3">
        <f ca="1">Forudsætninger!AM125*AM45</f>
        <v>0</v>
      </c>
      <c r="CM45" s="3">
        <f ca="1">Forudsætninger!AN125*AN45</f>
        <v>0</v>
      </c>
      <c r="CN45" s="3">
        <f ca="1">Forudsætninger!AO125*AO45</f>
        <v>0</v>
      </c>
      <c r="CO45" s="3">
        <f ca="1">Forudsætninger!AP125*AP45</f>
        <v>0</v>
      </c>
      <c r="CP45" s="3">
        <f ca="1">Forudsætninger!AQ125*AQ45</f>
        <v>0</v>
      </c>
      <c r="CQ45" s="3">
        <f ca="1">Forudsætninger!AR125*AR45</f>
        <v>0</v>
      </c>
      <c r="CR45" s="3">
        <f ca="1">Forudsætninger!AS125*AS45</f>
        <v>0</v>
      </c>
      <c r="CS45" s="3">
        <f ca="1">Forudsætninger!AT125*AT45</f>
        <v>0</v>
      </c>
      <c r="CT45" s="3">
        <f ca="1">Forudsætninger!AU125*AU45</f>
        <v>0</v>
      </c>
      <c r="CU45" s="3">
        <f ca="1">Forudsætninger!AV125*AV45</f>
        <v>0</v>
      </c>
      <c r="CV45" s="3">
        <f ca="1">Forudsætninger!AW125*AW45</f>
        <v>0</v>
      </c>
      <c r="CW45" s="3">
        <f ca="1">Forudsætninger!AX125*AX45</f>
        <v>0</v>
      </c>
      <c r="CX45" s="3">
        <f ca="1">Forudsætninger!AY125*AY45</f>
        <v>0</v>
      </c>
      <c r="CY45" s="4">
        <f ca="1">NPV(Forudsætninger!$B$3,CZ45:EW45)*(1+Forudsætninger!$B$3)</f>
        <v>0</v>
      </c>
      <c r="CZ45" s="3">
        <f ca="1">Forudsætninger!E271*B45</f>
        <v>0</v>
      </c>
      <c r="DA45" s="3">
        <f ca="1">Forudsætninger!F271*C45</f>
        <v>0</v>
      </c>
      <c r="DB45" s="3">
        <f ca="1">Forudsætninger!G271*D45</f>
        <v>0</v>
      </c>
      <c r="DC45" s="3">
        <f ca="1">Forudsætninger!H271*E45</f>
        <v>0</v>
      </c>
      <c r="DD45" s="3">
        <f ca="1">Forudsætninger!I271*F45</f>
        <v>0</v>
      </c>
      <c r="DE45" s="3">
        <f ca="1">Forudsætninger!J271*G45</f>
        <v>0</v>
      </c>
      <c r="DF45" s="3">
        <f ca="1">Forudsætninger!K271*H45</f>
        <v>0</v>
      </c>
      <c r="DG45" s="3">
        <f ca="1">Forudsætninger!L271*I45</f>
        <v>0</v>
      </c>
      <c r="DH45" s="3">
        <f ca="1">Forudsætninger!M271*J45</f>
        <v>0</v>
      </c>
      <c r="DI45" s="3">
        <f ca="1">Forudsætninger!N271*K45</f>
        <v>0</v>
      </c>
      <c r="DJ45" s="3">
        <f ca="1">Forudsætninger!O271*L45</f>
        <v>0</v>
      </c>
      <c r="DK45" s="3">
        <f ca="1">Forudsætninger!P271*M45</f>
        <v>0</v>
      </c>
      <c r="DL45" s="3">
        <f ca="1">Forudsætninger!Q271*N45</f>
        <v>0</v>
      </c>
      <c r="DM45" s="3">
        <f ca="1">Forudsætninger!R271*O45</f>
        <v>0</v>
      </c>
      <c r="DN45" s="3">
        <f ca="1">Forudsætninger!S271*P45</f>
        <v>0</v>
      </c>
      <c r="DO45" s="3">
        <f ca="1">Forudsætninger!T271*Q45</f>
        <v>0</v>
      </c>
      <c r="DP45" s="3">
        <f ca="1">Forudsætninger!U271*R45</f>
        <v>0</v>
      </c>
      <c r="DQ45" s="3">
        <f ca="1">Forudsætninger!V271*S45</f>
        <v>0</v>
      </c>
      <c r="DR45" s="3">
        <f ca="1">Forudsætninger!W271*T45</f>
        <v>0</v>
      </c>
      <c r="DS45" s="3">
        <f ca="1">Forudsætninger!X271*U45</f>
        <v>0</v>
      </c>
      <c r="DT45" s="3">
        <f ca="1">Forudsætninger!Y271*V45</f>
        <v>0</v>
      </c>
      <c r="DU45" s="3">
        <f ca="1">Forudsætninger!Z271*W45</f>
        <v>0</v>
      </c>
      <c r="DV45" s="3">
        <f ca="1">Forudsætninger!AA271*X45</f>
        <v>0</v>
      </c>
      <c r="DW45" s="3">
        <f ca="1">Forudsætninger!AB271*Y45</f>
        <v>0</v>
      </c>
      <c r="DX45" s="3">
        <f ca="1">Forudsætninger!AC271*Z45</f>
        <v>0</v>
      </c>
      <c r="DY45" s="3">
        <f ca="1">Forudsætninger!AD271*AA45</f>
        <v>0</v>
      </c>
      <c r="DZ45" s="3">
        <f ca="1">Forudsætninger!AE271*AB45</f>
        <v>0</v>
      </c>
      <c r="EA45" s="3">
        <f ca="1">Forudsætninger!AF271*AC45</f>
        <v>0</v>
      </c>
      <c r="EB45" s="3">
        <f ca="1">Forudsætninger!AG271*AD45</f>
        <v>0</v>
      </c>
      <c r="EC45" s="3">
        <f ca="1">Forudsætninger!AH271*AE45</f>
        <v>0</v>
      </c>
      <c r="ED45" s="3">
        <f ca="1">Forudsætninger!AI271*AF45</f>
        <v>0</v>
      </c>
      <c r="EE45" s="3">
        <f ca="1">Forudsætninger!AJ271*AG45</f>
        <v>0</v>
      </c>
      <c r="EF45" s="3">
        <f ca="1">Forudsætninger!AK271*AH45</f>
        <v>0</v>
      </c>
      <c r="EG45" s="3">
        <f ca="1">Forudsætninger!AL271*AI45</f>
        <v>0</v>
      </c>
      <c r="EH45" s="3">
        <f ca="1">Forudsætninger!AM271*AJ45</f>
        <v>0</v>
      </c>
      <c r="EI45" s="3">
        <f ca="1">Forudsætninger!AN271*AK45</f>
        <v>0</v>
      </c>
      <c r="EJ45" s="3">
        <f ca="1">Forudsætninger!AO271*AL45</f>
        <v>0</v>
      </c>
      <c r="EK45" s="3">
        <f ca="1">Forudsætninger!AP271*AM45</f>
        <v>0</v>
      </c>
      <c r="EL45" s="3">
        <f ca="1">Forudsætninger!AQ271*AN45</f>
        <v>0</v>
      </c>
      <c r="EM45" s="3">
        <f ca="1">Forudsætninger!AR271*AO45</f>
        <v>0</v>
      </c>
      <c r="EN45" s="3">
        <f ca="1">Forudsætninger!AS271*AP45</f>
        <v>0</v>
      </c>
      <c r="EO45" s="3">
        <f ca="1">Forudsætninger!AT271*AQ45</f>
        <v>0</v>
      </c>
      <c r="EP45" s="3">
        <f ca="1">Forudsætninger!AU271*AR45</f>
        <v>0</v>
      </c>
      <c r="EQ45" s="3">
        <f ca="1">Forudsætninger!AV271*AS45</f>
        <v>0</v>
      </c>
      <c r="ER45" s="3">
        <f ca="1">Forudsætninger!AW271*AT45</f>
        <v>0</v>
      </c>
      <c r="ES45" s="3">
        <f ca="1">Forudsætninger!AX271*AU45</f>
        <v>0</v>
      </c>
      <c r="ET45" s="3">
        <f ca="1">Forudsætninger!AY271*AV45</f>
        <v>0</v>
      </c>
      <c r="EU45" s="3">
        <f ca="1">Forudsætninger!AZ271*AW45</f>
        <v>0</v>
      </c>
      <c r="EV45" s="3">
        <f ca="1">Forudsætninger!BA271*AX45</f>
        <v>0</v>
      </c>
      <c r="EW45" s="3">
        <f ca="1">Forudsætninger!BB271*AY45</f>
        <v>0</v>
      </c>
      <c r="EX45" s="3">
        <f ca="1">IF(Input!$B45="I",$AZ45,0)</f>
        <v>0</v>
      </c>
      <c r="EY45" s="3">
        <f ca="1">IF(Input!$B45="II",$AZ45,0)</f>
        <v>0</v>
      </c>
      <c r="EZ45" s="3">
        <f ca="1">IF(Input!$B45="III",$AZ45,0)</f>
        <v>0</v>
      </c>
      <c r="FA45" s="3">
        <f ca="1">IF(Input!$B45="IV",$AZ45,0)</f>
        <v>0</v>
      </c>
      <c r="FB45" s="3">
        <f ca="1">IF(Input!$B45="I",$CY45,0)</f>
        <v>0</v>
      </c>
      <c r="FC45" s="3">
        <f ca="1">IF(Input!$B45="II",$CY45,0)</f>
        <v>0</v>
      </c>
      <c r="FD45" s="3">
        <f ca="1">IF(Input!$B45="III",$CY45,0)</f>
        <v>0</v>
      </c>
      <c r="FE45" s="3">
        <f ca="1">IF(Input!$B45="IV",$CY45,0)</f>
        <v>0</v>
      </c>
      <c r="FF45" s="3">
        <f ca="1">IF(Input!$C45="Økonomisk",$AZ45,0)</f>
        <v>0</v>
      </c>
      <c r="FG45" s="3">
        <f ca="1">IF(Input!$C45="Miljø",$AZ45,0)</f>
        <v>0</v>
      </c>
    </row>
    <row r="46" spans="1:163">
      <c r="A46" s="2" t="str">
        <f ca="1">IF(Input!A46="","",Input!A46)</f>
        <v/>
      </c>
      <c r="B46" s="3">
        <f ca="1">IF('Differentierede effekter'!D46="",Input!J46+Input!G46+IF(Forudsætninger!$B$4=1,Input!K46,0),'Differentierede effekter'!D46)</f>
        <v>0</v>
      </c>
      <c r="C46" s="3">
        <f ca="1">IF(C$2-$B$2&lt;Forudsætninger!$B$4,IF('Differentierede effekter'!H46="",IF(Forudsætninger!$B$4&gt;C$2-$B$2,Input!$G46,0)+IF(Forudsætninger!$B$4=C$2-$B$2+1,Input!$K46,0),'Differentierede effekter'!H46),0)</f>
        <v>0</v>
      </c>
      <c r="D46" s="3">
        <f ca="1">IF(D$2-$B$2&lt;Forudsætninger!$B$4,IF('Differentierede effekter'!L46="",IF(Forudsætninger!$B$4&gt;D$2-$B$2,Input!$G46,0)+IF(Forudsætninger!$B$4=D$2-$B$2+1,Input!$K46,0),'Differentierede effekter'!L46),0)</f>
        <v>0</v>
      </c>
      <c r="E46" s="3">
        <f ca="1">IF(E$2-$B$2&lt;Forudsætninger!$B$4,IF('Differentierede effekter'!P46="",IF(Forudsætninger!$B$4&gt;E$2-$B$2,Input!$G46,0)+IF(Forudsætninger!$B$4=E$2-$B$2+1,Input!$K46,0),'Differentierede effekter'!P46),0)</f>
        <v>0</v>
      </c>
      <c r="F46" s="3">
        <f ca="1">IF(F$2-$B$2&lt;Forudsætninger!$B$4,IF('Differentierede effekter'!T46="",IF(Forudsætninger!$B$4&gt;F$2-$B$2,Input!$G46,0)+IF(Forudsætninger!$B$4=F$2-$B$2+1,Input!$K46,0),'Differentierede effekter'!T46),0)</f>
        <v>0</v>
      </c>
      <c r="G46" s="3">
        <f ca="1">IF(G$2-$B$2&lt;Forudsætninger!$B$4,IF('Differentierede effekter'!X46="",IF(Forudsætninger!$B$4&gt;G$2-$B$2,Input!$G46,0)+IF(Forudsætninger!$B$4=G$2-$B$2+1,Input!$K46,0),'Differentierede effekter'!X46),0)</f>
        <v>0</v>
      </c>
      <c r="H46" s="3">
        <f ca="1">IF(H$2-$B$2&lt;Forudsætninger!$B$4,IF('Differentierede effekter'!AB46="",IF(Forudsætninger!$B$4&gt;H$2-$B$2,Input!$G46,0)+IF(Forudsætninger!$B$4=H$2-$B$2+1,Input!$K46,0),'Differentierede effekter'!AB46),0)</f>
        <v>0</v>
      </c>
      <c r="I46" s="3">
        <f ca="1">IF(I$2-$B$2&lt;Forudsætninger!$B$4,IF('Differentierede effekter'!AF46="",IF(Forudsætninger!$B$4&gt;I$2-$B$2,Input!$G46,0)+IF(Forudsætninger!$B$4=I$2-$B$2+1,Input!$K46,0),'Differentierede effekter'!AF46),0)</f>
        <v>0</v>
      </c>
      <c r="J46" s="3">
        <f ca="1">IF(J$2-$B$2&lt;Forudsætninger!$B$4,IF('Differentierede effekter'!AJ46="",IF(Forudsætninger!$B$4&gt;J$2-$B$2,Input!$G46,0)+IF(Forudsætninger!$B$4=J$2-$B$2+1,Input!$K46,0),'Differentierede effekter'!AJ46),0)</f>
        <v>0</v>
      </c>
      <c r="K46" s="3">
        <f ca="1">IF(K$2-$B$2&lt;Forudsætninger!$B$4,IF('Differentierede effekter'!AN46="",IF(Forudsætninger!$B$4&gt;K$2-$B$2,Input!$G46,0)+IF(Forudsætninger!$B$4=K$2-$B$2+1,Input!$K46,0),'Differentierede effekter'!AN46),0)</f>
        <v>0</v>
      </c>
      <c r="L46" s="3">
        <f ca="1">IF(L$2-$B$2&lt;Forudsætninger!$B$4,IF('Differentierede effekter'!AR46="",IF(Forudsætninger!$B$4&gt;L$2-$B$2,Input!$G46,0)+IF(Forudsætninger!$B$4=L$2-$B$2+1,Input!$K46,0),'Differentierede effekter'!AR46),0)</f>
        <v>0</v>
      </c>
      <c r="M46" s="3">
        <f ca="1">IF(M$2-$B$2&lt;Forudsætninger!$B$4,IF('Differentierede effekter'!AV46="",IF(Forudsætninger!$B$4&gt;M$2-$B$2,Input!$G46,0)+IF(Forudsætninger!$B$4=M$2-$B$2+1,Input!$K46,0),'Differentierede effekter'!AV46),0)</f>
        <v>0</v>
      </c>
      <c r="N46" s="3">
        <f ca="1">IF(N$2-$B$2&lt;Forudsætninger!$B$4,IF('Differentierede effekter'!AZ46="",IF(Forudsætninger!$B$4&gt;N$2-$B$2,Input!$G46,0)+IF(Forudsætninger!$B$4=N$2-$B$2+1,Input!$K46,0),'Differentierede effekter'!AZ46),0)</f>
        <v>0</v>
      </c>
      <c r="O46" s="3">
        <f ca="1">IF(O$2-$B$2&lt;Forudsætninger!$B$4,IF('Differentierede effekter'!BD46="",IF(Forudsætninger!$B$4&gt;O$2-$B$2,Input!$G46,0)+IF(Forudsætninger!$B$4=O$2-$B$2+1,Input!$K46,0),'Differentierede effekter'!BD46),0)</f>
        <v>0</v>
      </c>
      <c r="P46" s="3">
        <f ca="1">IF(P$2-$B$2&lt;Forudsætninger!$B$4,IF('Differentierede effekter'!BH46="",IF(Forudsætninger!$B$4&gt;P$2-$B$2,Input!$G46,0)+IF(Forudsætninger!$B$4=P$2-$B$2+1,Input!$K46,0),'Differentierede effekter'!BH46),0)</f>
        <v>0</v>
      </c>
      <c r="Q46" s="3">
        <f ca="1">IF(Q$2-$B$2&lt;Forudsætninger!$B$4,IF('Differentierede effekter'!BL46="",IF(Forudsætninger!$B$4&gt;Q$2-$B$2,Input!$G46,0)+IF(Forudsætninger!$B$4=Q$2-$B$2+1,Input!$K46,0),'Differentierede effekter'!BL46),0)</f>
        <v>0</v>
      </c>
      <c r="R46" s="3">
        <f ca="1">IF(R$2-$B$2&lt;Forudsætninger!$B$4,IF('Differentierede effekter'!BP46="",IF(Forudsætninger!$B$4&gt;R$2-$B$2,Input!$G46,0)+IF(Forudsætninger!$B$4=R$2-$B$2+1,Input!$K46,0),'Differentierede effekter'!BP46),0)</f>
        <v>0</v>
      </c>
      <c r="S46" s="3">
        <f ca="1">IF(S$2-$B$2&lt;Forudsætninger!$B$4,IF('Differentierede effekter'!BT46="",IF(Forudsætninger!$B$4&gt;S$2-$B$2,Input!$G46,0)+IF(Forudsætninger!$B$4=S$2-$B$2+1,Input!$K46,0),'Differentierede effekter'!BT46),0)</f>
        <v>0</v>
      </c>
      <c r="T46" s="3">
        <f ca="1">IF(T$2-$B$2&lt;Forudsætninger!$B$4,IF('Differentierede effekter'!BX46="",IF(Forudsætninger!$B$4&gt;T$2-$B$2,Input!$G46,0)+IF(Forudsætninger!$B$4=T$2-$B$2+1,Input!$K46,0),'Differentierede effekter'!BX46),0)</f>
        <v>0</v>
      </c>
      <c r="U46" s="3">
        <f ca="1">IF(U$2-$B$2&lt;Forudsætninger!$B$4,IF('Differentierede effekter'!CB46="",IF(Forudsætninger!$B$4&gt;U$2-$B$2,Input!$G46,0)+IF(Forudsætninger!$B$4=U$2-$B$2+1,Input!$K46,0),'Differentierede effekter'!CB46),0)</f>
        <v>0</v>
      </c>
      <c r="V46" s="3">
        <f ca="1">IF(V$2-$B$2&lt;Forudsætninger!$B$4,IF('Differentierede effekter'!CF46="",IF(Forudsætninger!$B$4&gt;V$2-$B$2,Input!$G46,0)+IF(Forudsætninger!$B$4=V$2-$B$2+1,Input!$K46,0),'Differentierede effekter'!CF46),0)</f>
        <v>0</v>
      </c>
      <c r="W46" s="3">
        <f ca="1">IF(W$2-$B$2&lt;Forudsætninger!$B$4,IF('Differentierede effekter'!CJ46="",IF(Forudsætninger!$B$4&gt;W$2-$B$2,Input!$G46,0)+IF(Forudsætninger!$B$4=W$2-$B$2+1,Input!$K46,0),'Differentierede effekter'!CJ46),0)</f>
        <v>0</v>
      </c>
      <c r="X46" s="3">
        <f ca="1">IF(X$2-$B$2&lt;Forudsætninger!$B$4,IF('Differentierede effekter'!CN46="",IF(Forudsætninger!$B$4&gt;X$2-$B$2,Input!$G46,0)+IF(Forudsætninger!$B$4=X$2-$B$2+1,Input!$K46,0),'Differentierede effekter'!CN46),0)</f>
        <v>0</v>
      </c>
      <c r="Y46" s="3">
        <f ca="1">IF(Y$2-$B$2&lt;Forudsætninger!$B$4,IF('Differentierede effekter'!CR46="",IF(Forudsætninger!$B$4&gt;Y$2-$B$2,Input!$G46,0)+IF(Forudsætninger!$B$4=Y$2-$B$2+1,Input!$K46,0),'Differentierede effekter'!CR46),0)</f>
        <v>0</v>
      </c>
      <c r="Z46" s="3">
        <f ca="1">IF(Z$2-$B$2&lt;Forudsætninger!$B$4,IF('Differentierede effekter'!CV46="",IF(Forudsætninger!$B$4&gt;Z$2-$B$2,Input!$G46,0)+IF(Forudsætninger!$B$4=Z$2-$B$2+1,Input!$K46,0),'Differentierede effekter'!CV46),0)</f>
        <v>0</v>
      </c>
      <c r="AA46" s="3">
        <f ca="1">IF(AA$2-$B$2&lt;Forudsætninger!$B$4,IF('Differentierede effekter'!CZ46="",IF(Forudsætninger!$B$4&gt;AA$2-$B$2,Input!$G46,0)+IF(Forudsætninger!$B$4=AA$2-$B$2+1,Input!$K46,0),'Differentierede effekter'!CZ46),0)</f>
        <v>0</v>
      </c>
      <c r="AB46" s="3">
        <f ca="1">IF(AB$2-$B$2&lt;Forudsætninger!$B$4,IF('Differentierede effekter'!DD46="",IF(Forudsætninger!$B$4&gt;AB$2-$B$2,Input!$G46,0)+IF(Forudsætninger!$B$4=AB$2-$B$2+1,Input!$K46,0),'Differentierede effekter'!DD46),0)</f>
        <v>0</v>
      </c>
      <c r="AC46" s="3">
        <f ca="1">IF(AC$2-$B$2&lt;Forudsætninger!$B$4,IF('Differentierede effekter'!DH46="",IF(Forudsætninger!$B$4&gt;AC$2-$B$2,Input!$G46,0)+IF(Forudsætninger!$B$4=AC$2-$B$2+1,Input!$K46,0),'Differentierede effekter'!DH46),0)</f>
        <v>0</v>
      </c>
      <c r="AD46" s="3">
        <f ca="1">IF(AD$2-$B$2&lt;Forudsætninger!$B$4,IF('Differentierede effekter'!DL46="",IF(Forudsætninger!$B$4&gt;AD$2-$B$2,Input!$G46,0)+IF(Forudsætninger!$B$4=AD$2-$B$2+1,Input!$K46,0),'Differentierede effekter'!DL46),0)</f>
        <v>0</v>
      </c>
      <c r="AE46" s="3">
        <f ca="1">IF(AE$2-$B$2&lt;Forudsætninger!$B$4,IF('Differentierede effekter'!DP46="",IF(Forudsætninger!$B$4&gt;AE$2-$B$2,Input!$G46,0)+IF(Forudsætninger!$B$4=AE$2-$B$2+1,Input!$K46,0),'Differentierede effekter'!DP46),0)</f>
        <v>0</v>
      </c>
      <c r="AF46" s="3">
        <f ca="1">IF(AF$2-$B$2&lt;Forudsætninger!$B$4,IF('Differentierede effekter'!DQ46="",IF(Forudsætninger!$B$4&gt;AF$2-$B$2,Input!$G46,0)+IF(Forudsætninger!$B$4=AF$2-$B$2+1,Input!$K46,0),'Differentierede effekter'!DQ46),0)</f>
        <v>0</v>
      </c>
      <c r="AG46" s="3">
        <f ca="1">IF(AG$2-$B$2&lt;Forudsætninger!$B$4,IF('Differentierede effekter'!DU46="",IF(Forudsætninger!$B$4&gt;AG$2-$B$2,Input!$G46,0)+IF(Forudsætninger!$B$4=AG$2-$B$2+1,Input!$K46,0),'Differentierede effekter'!DU46),0)</f>
        <v>0</v>
      </c>
      <c r="AH46" s="3">
        <f ca="1">IF(AH$2-$B$2&lt;Forudsætninger!$B$4,IF('Differentierede effekter'!DY46="",IF(Forudsætninger!$B$4&gt;AH$2-$B$2,Input!$G46,0)+IF(Forudsætninger!$B$4=AH$2-$B$2+1,Input!$K46,0),'Differentierede effekter'!DY46),0)</f>
        <v>0</v>
      </c>
      <c r="AI46" s="3">
        <f ca="1">IF(AI$2-$B$2&lt;Forudsætninger!$B$4,IF('Differentierede effekter'!EC46="",IF(Forudsætninger!$B$4&gt;AI$2-$B$2,Input!$G46,0)+IF(Forudsætninger!$B$4=AI$2-$B$2+1,Input!$K46,0),'Differentierede effekter'!EC46),0)</f>
        <v>0</v>
      </c>
      <c r="AJ46" s="3">
        <f ca="1">IF(AJ$2-$B$2&lt;Forudsætninger!$B$4,IF('Differentierede effekter'!EG46="",IF(Forudsætninger!$B$4&gt;AJ$2-$B$2,Input!$G46,0)+IF(Forudsætninger!$B$4=AJ$2-$B$2+1,Input!$K46,0),'Differentierede effekter'!EG46),0)</f>
        <v>0</v>
      </c>
      <c r="AK46" s="3">
        <f ca="1">IF(AK$2-$B$2&lt;Forudsætninger!$B$4,IF('Differentierede effekter'!EK46="",IF(Forudsætninger!$B$4&gt;AK$2-$B$2,Input!$G46,0)+IF(Forudsætninger!$B$4=AK$2-$B$2+1,Input!$K46,0),'Differentierede effekter'!EK46),0)</f>
        <v>0</v>
      </c>
      <c r="AL46" s="3">
        <f ca="1">IF(AL$2-$B$2&lt;Forudsætninger!$B$4,IF('Differentierede effekter'!EO46="",IF(Forudsætninger!$B$4&gt;AL$2-$B$2,Input!$G46,0)+IF(Forudsætninger!$B$4=AL$2-$B$2+1,Input!$K46,0),'Differentierede effekter'!EO46),0)</f>
        <v>0</v>
      </c>
      <c r="AM46" s="3">
        <f ca="1">IF(AM$2-$B$2&lt;Forudsætninger!$B$4,IF('Differentierede effekter'!EP46="",IF(Forudsætninger!$B$4&gt;AM$2-$B$2,Input!$G46,0)+IF(Forudsætninger!$B$4=AM$2-$B$2+1,Input!$K46,0),'Differentierede effekter'!EP46),0)</f>
        <v>0</v>
      </c>
      <c r="AN46" s="3">
        <f ca="1">IF(AN$2-$B$2&lt;Forudsætninger!$B$4,IF('Differentierede effekter'!ET46="",IF(Forudsætninger!$B$4&gt;AN$2-$B$2,Input!$G46,0)+IF(Forudsætninger!$B$4=AN$2-$B$2+1,Input!$K46,0),'Differentierede effekter'!ET46),0)</f>
        <v>0</v>
      </c>
      <c r="AO46" s="3">
        <f ca="1">IF(AO$2-$B$2&lt;Forudsætninger!$B$4,IF('Differentierede effekter'!EX46="",IF(Forudsætninger!$B$4&gt;AO$2-$B$2,Input!$G46,0)+IF(Forudsætninger!$B$4=AO$2-$B$2+1,Input!$K46,0),'Differentierede effekter'!EX46),0)</f>
        <v>0</v>
      </c>
      <c r="AP46" s="3">
        <f ca="1">IF(AP$2-$B$2&lt;Forudsætninger!$B$4,IF('Differentierede effekter'!FB46="",IF(Forudsætninger!$B$4&gt;AP$2-$B$2,Input!$G46,0)+IF(Forudsætninger!$B$4=AP$2-$B$2+1,Input!$K46,0),'Differentierede effekter'!FB46),0)</f>
        <v>0</v>
      </c>
      <c r="AQ46" s="3">
        <f ca="1">IF(AQ$2-$B$2&lt;Forudsætninger!$B$4,IF('Differentierede effekter'!FF46="",IF(Forudsætninger!$B$4&gt;AQ$2-$B$2,Input!$G46,0)+IF(Forudsætninger!$B$4=AQ$2-$B$2+1,Input!$K46,0),'Differentierede effekter'!FF46),0)</f>
        <v>0</v>
      </c>
      <c r="AR46" s="3">
        <f ca="1">IF(AR$2-$B$2&lt;Forudsætninger!$B$4,IF('Differentierede effekter'!FJ46="",IF(Forudsætninger!$B$4&gt;AR$2-$B$2,Input!$G46,0)+IF(Forudsætninger!$B$4=AR$2-$B$2+1,Input!$K46,0),'Differentierede effekter'!FJ46),0)</f>
        <v>0</v>
      </c>
      <c r="AS46" s="3">
        <f ca="1">IF(AS$2-$B$2&lt;Forudsætninger!$B$4,IF('Differentierede effekter'!FN46="",IF(Forudsætninger!$B$4&gt;AS$2-$B$2,Input!$G46,0)+IF(Forudsætninger!$B$4=AS$2-$B$2+1,Input!$K46,0),'Differentierede effekter'!FN46),0)</f>
        <v>0</v>
      </c>
      <c r="AT46" s="3">
        <f ca="1">IF(AT$2-$B$2&lt;Forudsætninger!$B$4,IF('Differentierede effekter'!FR46="",IF(Forudsætninger!$B$4&gt;AT$2-$B$2,Input!$G46,0)+IF(Forudsætninger!$B$4=AT$2-$B$2+1,Input!$K46,0),'Differentierede effekter'!FR46),0)</f>
        <v>0</v>
      </c>
      <c r="AU46" s="3">
        <f ca="1">IF(AU$2-$B$2&lt;Forudsætninger!$B$4,IF('Differentierede effekter'!FV46="",IF(Forudsætninger!$B$4&gt;AU$2-$B$2,Input!$G46,0)+IF(Forudsætninger!$B$4=AU$2-$B$2+1,Input!$K46,0),'Differentierede effekter'!FV46),0)</f>
        <v>0</v>
      </c>
      <c r="AV46" s="3">
        <f ca="1">IF(AV$2-$B$2&lt;Forudsætninger!$B$4,IF('Differentierede effekter'!FZ46="",IF(Forudsætninger!$B$4&gt;AV$2-$B$2,Input!$G46,0)+IF(Forudsætninger!$B$4=AV$2-$B$2+1,Input!$K46,0),'Differentierede effekter'!FZ46),0)</f>
        <v>0</v>
      </c>
      <c r="AW46" s="3">
        <f ca="1">IF(AW$2-$B$2&lt;Forudsætninger!$B$4,IF('Differentierede effekter'!GD46="",IF(Forudsætninger!$B$4&gt;AW$2-$B$2,Input!$G46,0)+IF(Forudsætninger!$B$4=AW$2-$B$2+1,Input!$K46,0),'Differentierede effekter'!GD46),0)</f>
        <v>0</v>
      </c>
      <c r="AX46" s="3">
        <f ca="1">IF(AX$2-$B$2&lt;Forudsætninger!$B$4,IF('Differentierede effekter'!GH46="",IF(Forudsætninger!$B$4&gt;AX$2-$B$2,Input!$G46,0)+IF(Forudsætninger!$B$4=AX$2-$B$2+1,Input!$K46,0),'Differentierede effekter'!GH46),0)</f>
        <v>0</v>
      </c>
      <c r="AY46" s="3">
        <f ca="1">IF(AY$2-$B$2&lt;Forudsætninger!$B$4,IF('Differentierede effekter'!GL46="",IF(Forudsætninger!$B$4&gt;AY$2-$B$2,Input!$G46,0)+IF(Forudsætninger!$B$4=AY$2-$B$2+1,Input!$K46,0),'Differentierede effekter'!GL46),0)</f>
        <v>0</v>
      </c>
      <c r="AZ46" s="4">
        <f ca="1">NPV(Forudsætninger!$B$2,BA46:CX46)*(1+Forudsætninger!$B$2)</f>
        <v>0</v>
      </c>
      <c r="BA46" s="3">
        <f ca="1">Forudsætninger!B126*B46</f>
        <v>0</v>
      </c>
      <c r="BB46" s="3">
        <f ca="1">Forudsætninger!C126*C46</f>
        <v>0</v>
      </c>
      <c r="BC46" s="3">
        <f ca="1">Forudsætninger!D126*D46</f>
        <v>0</v>
      </c>
      <c r="BD46" s="3">
        <f ca="1">Forudsætninger!E126*E46</f>
        <v>0</v>
      </c>
      <c r="BE46" s="3">
        <f ca="1">Forudsætninger!F126*F46</f>
        <v>0</v>
      </c>
      <c r="BF46" s="3">
        <f ca="1">Forudsætninger!G126*G46</f>
        <v>0</v>
      </c>
      <c r="BG46" s="3">
        <f ca="1">Forudsætninger!H126*H46</f>
        <v>0</v>
      </c>
      <c r="BH46" s="3">
        <f ca="1">Forudsætninger!I126*I46</f>
        <v>0</v>
      </c>
      <c r="BI46" s="3">
        <f ca="1">Forudsætninger!J126*J46</f>
        <v>0</v>
      </c>
      <c r="BJ46" s="3">
        <f ca="1">Forudsætninger!K126*K46</f>
        <v>0</v>
      </c>
      <c r="BK46" s="3">
        <f ca="1">Forudsætninger!L126*L46</f>
        <v>0</v>
      </c>
      <c r="BL46" s="3">
        <f ca="1">Forudsætninger!M126*M46</f>
        <v>0</v>
      </c>
      <c r="BM46" s="3">
        <f ca="1">Forudsætninger!N126*N46</f>
        <v>0</v>
      </c>
      <c r="BN46" s="3">
        <f ca="1">Forudsætninger!O126*O46</f>
        <v>0</v>
      </c>
      <c r="BO46" s="3">
        <f ca="1">Forudsætninger!P126*P46</f>
        <v>0</v>
      </c>
      <c r="BP46" s="3">
        <f ca="1">Forudsætninger!Q126*Q46</f>
        <v>0</v>
      </c>
      <c r="BQ46" s="3">
        <f ca="1">Forudsætninger!R126*R46</f>
        <v>0</v>
      </c>
      <c r="BR46" s="3">
        <f ca="1">Forudsætninger!S126*S46</f>
        <v>0</v>
      </c>
      <c r="BS46" s="3">
        <f ca="1">Forudsætninger!T126*T46</f>
        <v>0</v>
      </c>
      <c r="BT46" s="3">
        <f ca="1">Forudsætninger!U126*U46</f>
        <v>0</v>
      </c>
      <c r="BU46" s="3">
        <f ca="1">Forudsætninger!V126*V46</f>
        <v>0</v>
      </c>
      <c r="BV46" s="3">
        <f ca="1">Forudsætninger!W126*W46</f>
        <v>0</v>
      </c>
      <c r="BW46" s="3">
        <f ca="1">Forudsætninger!X126*X46</f>
        <v>0</v>
      </c>
      <c r="BX46" s="3">
        <f ca="1">Forudsætninger!Y126*Y46</f>
        <v>0</v>
      </c>
      <c r="BY46" s="3">
        <f ca="1">Forudsætninger!Z126*Z46</f>
        <v>0</v>
      </c>
      <c r="BZ46" s="3">
        <f ca="1">Forudsætninger!AA126*AA46</f>
        <v>0</v>
      </c>
      <c r="CA46" s="3">
        <f ca="1">Forudsætninger!AB126*AB46</f>
        <v>0</v>
      </c>
      <c r="CB46" s="3">
        <f ca="1">Forudsætninger!AC126*AC46</f>
        <v>0</v>
      </c>
      <c r="CC46" s="3">
        <f ca="1">Forudsætninger!AD126*AD46</f>
        <v>0</v>
      </c>
      <c r="CD46" s="3">
        <f ca="1">Forudsætninger!AE126*AE46</f>
        <v>0</v>
      </c>
      <c r="CE46" s="3">
        <f ca="1">Forudsætninger!AF126*AF46</f>
        <v>0</v>
      </c>
      <c r="CF46" s="3">
        <f ca="1">Forudsætninger!AG126*AG46</f>
        <v>0</v>
      </c>
      <c r="CG46" s="3">
        <f ca="1">Forudsætninger!AH126*AH46</f>
        <v>0</v>
      </c>
      <c r="CH46" s="3">
        <f ca="1">Forudsætninger!AI126*AI46</f>
        <v>0</v>
      </c>
      <c r="CI46" s="3">
        <f ca="1">Forudsætninger!AJ126*AJ46</f>
        <v>0</v>
      </c>
      <c r="CJ46" s="3">
        <f ca="1">Forudsætninger!AK126*AK46</f>
        <v>0</v>
      </c>
      <c r="CK46" s="3">
        <f ca="1">Forudsætninger!AL126*AL46</f>
        <v>0</v>
      </c>
      <c r="CL46" s="3">
        <f ca="1">Forudsætninger!AM126*AM46</f>
        <v>0</v>
      </c>
      <c r="CM46" s="3">
        <f ca="1">Forudsætninger!AN126*AN46</f>
        <v>0</v>
      </c>
      <c r="CN46" s="3">
        <f ca="1">Forudsætninger!AO126*AO46</f>
        <v>0</v>
      </c>
      <c r="CO46" s="3">
        <f ca="1">Forudsætninger!AP126*AP46</f>
        <v>0</v>
      </c>
      <c r="CP46" s="3">
        <f ca="1">Forudsætninger!AQ126*AQ46</f>
        <v>0</v>
      </c>
      <c r="CQ46" s="3">
        <f ca="1">Forudsætninger!AR126*AR46</f>
        <v>0</v>
      </c>
      <c r="CR46" s="3">
        <f ca="1">Forudsætninger!AS126*AS46</f>
        <v>0</v>
      </c>
      <c r="CS46" s="3">
        <f ca="1">Forudsætninger!AT126*AT46</f>
        <v>0</v>
      </c>
      <c r="CT46" s="3">
        <f ca="1">Forudsætninger!AU126*AU46</f>
        <v>0</v>
      </c>
      <c r="CU46" s="3">
        <f ca="1">Forudsætninger!AV126*AV46</f>
        <v>0</v>
      </c>
      <c r="CV46" s="3">
        <f ca="1">Forudsætninger!AW126*AW46</f>
        <v>0</v>
      </c>
      <c r="CW46" s="3">
        <f ca="1">Forudsætninger!AX126*AX46</f>
        <v>0</v>
      </c>
      <c r="CX46" s="3">
        <f ca="1">Forudsætninger!AY126*AY46</f>
        <v>0</v>
      </c>
      <c r="CY46" s="4">
        <f ca="1">NPV(Forudsætninger!$B$3,CZ46:EW46)*(1+Forudsætninger!$B$3)</f>
        <v>0</v>
      </c>
      <c r="CZ46" s="3">
        <f ca="1">Forudsætninger!E272*B46</f>
        <v>0</v>
      </c>
      <c r="DA46" s="3">
        <f ca="1">Forudsætninger!F272*C46</f>
        <v>0</v>
      </c>
      <c r="DB46" s="3">
        <f ca="1">Forudsætninger!G272*D46</f>
        <v>0</v>
      </c>
      <c r="DC46" s="3">
        <f ca="1">Forudsætninger!H272*E46</f>
        <v>0</v>
      </c>
      <c r="DD46" s="3">
        <f ca="1">Forudsætninger!I272*F46</f>
        <v>0</v>
      </c>
      <c r="DE46" s="3">
        <f ca="1">Forudsætninger!J272*G46</f>
        <v>0</v>
      </c>
      <c r="DF46" s="3">
        <f ca="1">Forudsætninger!K272*H46</f>
        <v>0</v>
      </c>
      <c r="DG46" s="3">
        <f ca="1">Forudsætninger!L272*I46</f>
        <v>0</v>
      </c>
      <c r="DH46" s="3">
        <f ca="1">Forudsætninger!M272*J46</f>
        <v>0</v>
      </c>
      <c r="DI46" s="3">
        <f ca="1">Forudsætninger!N272*K46</f>
        <v>0</v>
      </c>
      <c r="DJ46" s="3">
        <f ca="1">Forudsætninger!O272*L46</f>
        <v>0</v>
      </c>
      <c r="DK46" s="3">
        <f ca="1">Forudsætninger!P272*M46</f>
        <v>0</v>
      </c>
      <c r="DL46" s="3">
        <f ca="1">Forudsætninger!Q272*N46</f>
        <v>0</v>
      </c>
      <c r="DM46" s="3">
        <f ca="1">Forudsætninger!R272*O46</f>
        <v>0</v>
      </c>
      <c r="DN46" s="3">
        <f ca="1">Forudsætninger!S272*P46</f>
        <v>0</v>
      </c>
      <c r="DO46" s="3">
        <f ca="1">Forudsætninger!T272*Q46</f>
        <v>0</v>
      </c>
      <c r="DP46" s="3">
        <f ca="1">Forudsætninger!U272*R46</f>
        <v>0</v>
      </c>
      <c r="DQ46" s="3">
        <f ca="1">Forudsætninger!V272*S46</f>
        <v>0</v>
      </c>
      <c r="DR46" s="3">
        <f ca="1">Forudsætninger!W272*T46</f>
        <v>0</v>
      </c>
      <c r="DS46" s="3">
        <f ca="1">Forudsætninger!X272*U46</f>
        <v>0</v>
      </c>
      <c r="DT46" s="3">
        <f ca="1">Forudsætninger!Y272*V46</f>
        <v>0</v>
      </c>
      <c r="DU46" s="3">
        <f ca="1">Forudsætninger!Z272*W46</f>
        <v>0</v>
      </c>
      <c r="DV46" s="3">
        <f ca="1">Forudsætninger!AA272*X46</f>
        <v>0</v>
      </c>
      <c r="DW46" s="3">
        <f ca="1">Forudsætninger!AB272*Y46</f>
        <v>0</v>
      </c>
      <c r="DX46" s="3">
        <f ca="1">Forudsætninger!AC272*Z46</f>
        <v>0</v>
      </c>
      <c r="DY46" s="3">
        <f ca="1">Forudsætninger!AD272*AA46</f>
        <v>0</v>
      </c>
      <c r="DZ46" s="3">
        <f ca="1">Forudsætninger!AE272*AB46</f>
        <v>0</v>
      </c>
      <c r="EA46" s="3">
        <f ca="1">Forudsætninger!AF272*AC46</f>
        <v>0</v>
      </c>
      <c r="EB46" s="3">
        <f ca="1">Forudsætninger!AG272*AD46</f>
        <v>0</v>
      </c>
      <c r="EC46" s="3">
        <f ca="1">Forudsætninger!AH272*AE46</f>
        <v>0</v>
      </c>
      <c r="ED46" s="3">
        <f ca="1">Forudsætninger!AI272*AF46</f>
        <v>0</v>
      </c>
      <c r="EE46" s="3">
        <f ca="1">Forudsætninger!AJ272*AG46</f>
        <v>0</v>
      </c>
      <c r="EF46" s="3">
        <f ca="1">Forudsætninger!AK272*AH46</f>
        <v>0</v>
      </c>
      <c r="EG46" s="3">
        <f ca="1">Forudsætninger!AL272*AI46</f>
        <v>0</v>
      </c>
      <c r="EH46" s="3">
        <f ca="1">Forudsætninger!AM272*AJ46</f>
        <v>0</v>
      </c>
      <c r="EI46" s="3">
        <f ca="1">Forudsætninger!AN272*AK46</f>
        <v>0</v>
      </c>
      <c r="EJ46" s="3">
        <f ca="1">Forudsætninger!AO272*AL46</f>
        <v>0</v>
      </c>
      <c r="EK46" s="3">
        <f ca="1">Forudsætninger!AP272*AM46</f>
        <v>0</v>
      </c>
      <c r="EL46" s="3">
        <f ca="1">Forudsætninger!AQ272*AN46</f>
        <v>0</v>
      </c>
      <c r="EM46" s="3">
        <f ca="1">Forudsætninger!AR272*AO46</f>
        <v>0</v>
      </c>
      <c r="EN46" s="3">
        <f ca="1">Forudsætninger!AS272*AP46</f>
        <v>0</v>
      </c>
      <c r="EO46" s="3">
        <f ca="1">Forudsætninger!AT272*AQ46</f>
        <v>0</v>
      </c>
      <c r="EP46" s="3">
        <f ca="1">Forudsætninger!AU272*AR46</f>
        <v>0</v>
      </c>
      <c r="EQ46" s="3">
        <f ca="1">Forudsætninger!AV272*AS46</f>
        <v>0</v>
      </c>
      <c r="ER46" s="3">
        <f ca="1">Forudsætninger!AW272*AT46</f>
        <v>0</v>
      </c>
      <c r="ES46" s="3">
        <f ca="1">Forudsætninger!AX272*AU46</f>
        <v>0</v>
      </c>
      <c r="ET46" s="3">
        <f ca="1">Forudsætninger!AY272*AV46</f>
        <v>0</v>
      </c>
      <c r="EU46" s="3">
        <f ca="1">Forudsætninger!AZ272*AW46</f>
        <v>0</v>
      </c>
      <c r="EV46" s="3">
        <f ca="1">Forudsætninger!BA272*AX46</f>
        <v>0</v>
      </c>
      <c r="EW46" s="3">
        <f ca="1">Forudsætninger!BB272*AY46</f>
        <v>0</v>
      </c>
      <c r="EX46" s="3">
        <f ca="1">IF(Input!$B46="I",$AZ46,0)</f>
        <v>0</v>
      </c>
      <c r="EY46" s="3">
        <f ca="1">IF(Input!$B46="II",$AZ46,0)</f>
        <v>0</v>
      </c>
      <c r="EZ46" s="3">
        <f ca="1">IF(Input!$B46="III",$AZ46,0)</f>
        <v>0</v>
      </c>
      <c r="FA46" s="3">
        <f ca="1">IF(Input!$B46="IV",$AZ46,0)</f>
        <v>0</v>
      </c>
      <c r="FB46" s="3">
        <f ca="1">IF(Input!$B46="I",$CY46,0)</f>
        <v>0</v>
      </c>
      <c r="FC46" s="3">
        <f ca="1">IF(Input!$B46="II",$CY46,0)</f>
        <v>0</v>
      </c>
      <c r="FD46" s="3">
        <f ca="1">IF(Input!$B46="III",$CY46,0)</f>
        <v>0</v>
      </c>
      <c r="FE46" s="3">
        <f ca="1">IF(Input!$B46="IV",$CY46,0)</f>
        <v>0</v>
      </c>
      <c r="FF46" s="3">
        <f ca="1">IF(Input!$C46="Økonomisk",$AZ46,0)</f>
        <v>0</v>
      </c>
      <c r="FG46" s="3">
        <f ca="1">IF(Input!$C46="Miljø",$AZ46,0)</f>
        <v>0</v>
      </c>
    </row>
    <row r="47" spans="1:163">
      <c r="A47" s="2" t="str">
        <f ca="1">IF(Input!A47="","",Input!A47)</f>
        <v/>
      </c>
      <c r="B47" s="3">
        <f ca="1">IF('Differentierede effekter'!D47="",Input!J47+Input!G47+IF(Forudsætninger!$B$4=1,Input!K47,0),'Differentierede effekter'!D47)</f>
        <v>0</v>
      </c>
      <c r="C47" s="3">
        <f ca="1">IF(C$2-$B$2&lt;Forudsætninger!$B$4,IF('Differentierede effekter'!H47="",IF(Forudsætninger!$B$4&gt;C$2-$B$2,Input!$G47,0)+IF(Forudsætninger!$B$4=C$2-$B$2+1,Input!$K47,0),'Differentierede effekter'!H47),0)</f>
        <v>0</v>
      </c>
      <c r="D47" s="3">
        <f ca="1">IF(D$2-$B$2&lt;Forudsætninger!$B$4,IF('Differentierede effekter'!L47="",IF(Forudsætninger!$B$4&gt;D$2-$B$2,Input!$G47,0)+IF(Forudsætninger!$B$4=D$2-$B$2+1,Input!$K47,0),'Differentierede effekter'!L47),0)</f>
        <v>0</v>
      </c>
      <c r="E47" s="3">
        <f ca="1">IF(E$2-$B$2&lt;Forudsætninger!$B$4,IF('Differentierede effekter'!P47="",IF(Forudsætninger!$B$4&gt;E$2-$B$2,Input!$G47,0)+IF(Forudsætninger!$B$4=E$2-$B$2+1,Input!$K47,0),'Differentierede effekter'!P47),0)</f>
        <v>0</v>
      </c>
      <c r="F47" s="3">
        <f ca="1">IF(F$2-$B$2&lt;Forudsætninger!$B$4,IF('Differentierede effekter'!T47="",IF(Forudsætninger!$B$4&gt;F$2-$B$2,Input!$G47,0)+IF(Forudsætninger!$B$4=F$2-$B$2+1,Input!$K47,0),'Differentierede effekter'!T47),0)</f>
        <v>0</v>
      </c>
      <c r="G47" s="3">
        <f ca="1">IF(G$2-$B$2&lt;Forudsætninger!$B$4,IF('Differentierede effekter'!X47="",IF(Forudsætninger!$B$4&gt;G$2-$B$2,Input!$G47,0)+IF(Forudsætninger!$B$4=G$2-$B$2+1,Input!$K47,0),'Differentierede effekter'!X47),0)</f>
        <v>0</v>
      </c>
      <c r="H47" s="3">
        <f ca="1">IF(H$2-$B$2&lt;Forudsætninger!$B$4,IF('Differentierede effekter'!AB47="",IF(Forudsætninger!$B$4&gt;H$2-$B$2,Input!$G47,0)+IF(Forudsætninger!$B$4=H$2-$B$2+1,Input!$K47,0),'Differentierede effekter'!AB47),0)</f>
        <v>0</v>
      </c>
      <c r="I47" s="3">
        <f ca="1">IF(I$2-$B$2&lt;Forudsætninger!$B$4,IF('Differentierede effekter'!AF47="",IF(Forudsætninger!$B$4&gt;I$2-$B$2,Input!$G47,0)+IF(Forudsætninger!$B$4=I$2-$B$2+1,Input!$K47,0),'Differentierede effekter'!AF47),0)</f>
        <v>0</v>
      </c>
      <c r="J47" s="3">
        <f ca="1">IF(J$2-$B$2&lt;Forudsætninger!$B$4,IF('Differentierede effekter'!AJ47="",IF(Forudsætninger!$B$4&gt;J$2-$B$2,Input!$G47,0)+IF(Forudsætninger!$B$4=J$2-$B$2+1,Input!$K47,0),'Differentierede effekter'!AJ47),0)</f>
        <v>0</v>
      </c>
      <c r="K47" s="3">
        <f ca="1">IF(K$2-$B$2&lt;Forudsætninger!$B$4,IF('Differentierede effekter'!AN47="",IF(Forudsætninger!$B$4&gt;K$2-$B$2,Input!$G47,0)+IF(Forudsætninger!$B$4=K$2-$B$2+1,Input!$K47,0),'Differentierede effekter'!AN47),0)</f>
        <v>0</v>
      </c>
      <c r="L47" s="3">
        <f ca="1">IF(L$2-$B$2&lt;Forudsætninger!$B$4,IF('Differentierede effekter'!AR47="",IF(Forudsætninger!$B$4&gt;L$2-$B$2,Input!$G47,0)+IF(Forudsætninger!$B$4=L$2-$B$2+1,Input!$K47,0),'Differentierede effekter'!AR47),0)</f>
        <v>0</v>
      </c>
      <c r="M47" s="3">
        <f ca="1">IF(M$2-$B$2&lt;Forudsætninger!$B$4,IF('Differentierede effekter'!AV47="",IF(Forudsætninger!$B$4&gt;M$2-$B$2,Input!$G47,0)+IF(Forudsætninger!$B$4=M$2-$B$2+1,Input!$K47,0),'Differentierede effekter'!AV47),0)</f>
        <v>0</v>
      </c>
      <c r="N47" s="3">
        <f ca="1">IF(N$2-$B$2&lt;Forudsætninger!$B$4,IF('Differentierede effekter'!AZ47="",IF(Forudsætninger!$B$4&gt;N$2-$B$2,Input!$G47,0)+IF(Forudsætninger!$B$4=N$2-$B$2+1,Input!$K47,0),'Differentierede effekter'!AZ47),0)</f>
        <v>0</v>
      </c>
      <c r="O47" s="3">
        <f ca="1">IF(O$2-$B$2&lt;Forudsætninger!$B$4,IF('Differentierede effekter'!BD47="",IF(Forudsætninger!$B$4&gt;O$2-$B$2,Input!$G47,0)+IF(Forudsætninger!$B$4=O$2-$B$2+1,Input!$K47,0),'Differentierede effekter'!BD47),0)</f>
        <v>0</v>
      </c>
      <c r="P47" s="3">
        <f ca="1">IF(P$2-$B$2&lt;Forudsætninger!$B$4,IF('Differentierede effekter'!BH47="",IF(Forudsætninger!$B$4&gt;P$2-$B$2,Input!$G47,0)+IF(Forudsætninger!$B$4=P$2-$B$2+1,Input!$K47,0),'Differentierede effekter'!BH47),0)</f>
        <v>0</v>
      </c>
      <c r="Q47" s="3">
        <f ca="1">IF(Q$2-$B$2&lt;Forudsætninger!$B$4,IF('Differentierede effekter'!BL47="",IF(Forudsætninger!$B$4&gt;Q$2-$B$2,Input!$G47,0)+IF(Forudsætninger!$B$4=Q$2-$B$2+1,Input!$K47,0),'Differentierede effekter'!BL47),0)</f>
        <v>0</v>
      </c>
      <c r="R47" s="3">
        <f ca="1">IF(R$2-$B$2&lt;Forudsætninger!$B$4,IF('Differentierede effekter'!BP47="",IF(Forudsætninger!$B$4&gt;R$2-$B$2,Input!$G47,0)+IF(Forudsætninger!$B$4=R$2-$B$2+1,Input!$K47,0),'Differentierede effekter'!BP47),0)</f>
        <v>0</v>
      </c>
      <c r="S47" s="3">
        <f ca="1">IF(S$2-$B$2&lt;Forudsætninger!$B$4,IF('Differentierede effekter'!BT47="",IF(Forudsætninger!$B$4&gt;S$2-$B$2,Input!$G47,0)+IF(Forudsætninger!$B$4=S$2-$B$2+1,Input!$K47,0),'Differentierede effekter'!BT47),0)</f>
        <v>0</v>
      </c>
      <c r="T47" s="3">
        <f ca="1">IF(T$2-$B$2&lt;Forudsætninger!$B$4,IF('Differentierede effekter'!BX47="",IF(Forudsætninger!$B$4&gt;T$2-$B$2,Input!$G47,0)+IF(Forudsætninger!$B$4=T$2-$B$2+1,Input!$K47,0),'Differentierede effekter'!BX47),0)</f>
        <v>0</v>
      </c>
      <c r="U47" s="3">
        <f ca="1">IF(U$2-$B$2&lt;Forudsætninger!$B$4,IF('Differentierede effekter'!CB47="",IF(Forudsætninger!$B$4&gt;U$2-$B$2,Input!$G47,0)+IF(Forudsætninger!$B$4=U$2-$B$2+1,Input!$K47,0),'Differentierede effekter'!CB47),0)</f>
        <v>0</v>
      </c>
      <c r="V47" s="3">
        <f ca="1">IF(V$2-$B$2&lt;Forudsætninger!$B$4,IF('Differentierede effekter'!CF47="",IF(Forudsætninger!$B$4&gt;V$2-$B$2,Input!$G47,0)+IF(Forudsætninger!$B$4=V$2-$B$2+1,Input!$K47,0),'Differentierede effekter'!CF47),0)</f>
        <v>0</v>
      </c>
      <c r="W47" s="3">
        <f ca="1">IF(W$2-$B$2&lt;Forudsætninger!$B$4,IF('Differentierede effekter'!CJ47="",IF(Forudsætninger!$B$4&gt;W$2-$B$2,Input!$G47,0)+IF(Forudsætninger!$B$4=W$2-$B$2+1,Input!$K47,0),'Differentierede effekter'!CJ47),0)</f>
        <v>0</v>
      </c>
      <c r="X47" s="3">
        <f ca="1">IF(X$2-$B$2&lt;Forudsætninger!$B$4,IF('Differentierede effekter'!CN47="",IF(Forudsætninger!$B$4&gt;X$2-$B$2,Input!$G47,0)+IF(Forudsætninger!$B$4=X$2-$B$2+1,Input!$K47,0),'Differentierede effekter'!CN47),0)</f>
        <v>0</v>
      </c>
      <c r="Y47" s="3">
        <f ca="1">IF(Y$2-$B$2&lt;Forudsætninger!$B$4,IF('Differentierede effekter'!CR47="",IF(Forudsætninger!$B$4&gt;Y$2-$B$2,Input!$G47,0)+IF(Forudsætninger!$B$4=Y$2-$B$2+1,Input!$K47,0),'Differentierede effekter'!CR47),0)</f>
        <v>0</v>
      </c>
      <c r="Z47" s="3">
        <f ca="1">IF(Z$2-$B$2&lt;Forudsætninger!$B$4,IF('Differentierede effekter'!CV47="",IF(Forudsætninger!$B$4&gt;Z$2-$B$2,Input!$G47,0)+IF(Forudsætninger!$B$4=Z$2-$B$2+1,Input!$K47,0),'Differentierede effekter'!CV47),0)</f>
        <v>0</v>
      </c>
      <c r="AA47" s="3">
        <f ca="1">IF(AA$2-$B$2&lt;Forudsætninger!$B$4,IF('Differentierede effekter'!CZ47="",IF(Forudsætninger!$B$4&gt;AA$2-$B$2,Input!$G47,0)+IF(Forudsætninger!$B$4=AA$2-$B$2+1,Input!$K47,0),'Differentierede effekter'!CZ47),0)</f>
        <v>0</v>
      </c>
      <c r="AB47" s="3">
        <f ca="1">IF(AB$2-$B$2&lt;Forudsætninger!$B$4,IF('Differentierede effekter'!DD47="",IF(Forudsætninger!$B$4&gt;AB$2-$B$2,Input!$G47,0)+IF(Forudsætninger!$B$4=AB$2-$B$2+1,Input!$K47,0),'Differentierede effekter'!DD47),0)</f>
        <v>0</v>
      </c>
      <c r="AC47" s="3">
        <f ca="1">IF(AC$2-$B$2&lt;Forudsætninger!$B$4,IF('Differentierede effekter'!DH47="",IF(Forudsætninger!$B$4&gt;AC$2-$B$2,Input!$G47,0)+IF(Forudsætninger!$B$4=AC$2-$B$2+1,Input!$K47,0),'Differentierede effekter'!DH47),0)</f>
        <v>0</v>
      </c>
      <c r="AD47" s="3">
        <f ca="1">IF(AD$2-$B$2&lt;Forudsætninger!$B$4,IF('Differentierede effekter'!DL47="",IF(Forudsætninger!$B$4&gt;AD$2-$B$2,Input!$G47,0)+IF(Forudsætninger!$B$4=AD$2-$B$2+1,Input!$K47,0),'Differentierede effekter'!DL47),0)</f>
        <v>0</v>
      </c>
      <c r="AE47" s="3">
        <f ca="1">IF(AE$2-$B$2&lt;Forudsætninger!$B$4,IF('Differentierede effekter'!DP47="",IF(Forudsætninger!$B$4&gt;AE$2-$B$2,Input!$G47,0)+IF(Forudsætninger!$B$4=AE$2-$B$2+1,Input!$K47,0),'Differentierede effekter'!DP47),0)</f>
        <v>0</v>
      </c>
      <c r="AF47" s="3">
        <f ca="1">IF(AF$2-$B$2&lt;Forudsætninger!$B$4,IF('Differentierede effekter'!DQ47="",IF(Forudsætninger!$B$4&gt;AF$2-$B$2,Input!$G47,0)+IF(Forudsætninger!$B$4=AF$2-$B$2+1,Input!$K47,0),'Differentierede effekter'!DQ47),0)</f>
        <v>0</v>
      </c>
      <c r="AG47" s="3">
        <f ca="1">IF(AG$2-$B$2&lt;Forudsætninger!$B$4,IF('Differentierede effekter'!DU47="",IF(Forudsætninger!$B$4&gt;AG$2-$B$2,Input!$G47,0)+IF(Forudsætninger!$B$4=AG$2-$B$2+1,Input!$K47,0),'Differentierede effekter'!DU47),0)</f>
        <v>0</v>
      </c>
      <c r="AH47" s="3">
        <f ca="1">IF(AH$2-$B$2&lt;Forudsætninger!$B$4,IF('Differentierede effekter'!DY47="",IF(Forudsætninger!$B$4&gt;AH$2-$B$2,Input!$G47,0)+IF(Forudsætninger!$B$4=AH$2-$B$2+1,Input!$K47,0),'Differentierede effekter'!DY47),0)</f>
        <v>0</v>
      </c>
      <c r="AI47" s="3">
        <f ca="1">IF(AI$2-$B$2&lt;Forudsætninger!$B$4,IF('Differentierede effekter'!EC47="",IF(Forudsætninger!$B$4&gt;AI$2-$B$2,Input!$G47,0)+IF(Forudsætninger!$B$4=AI$2-$B$2+1,Input!$K47,0),'Differentierede effekter'!EC47),0)</f>
        <v>0</v>
      </c>
      <c r="AJ47" s="3">
        <f ca="1">IF(AJ$2-$B$2&lt;Forudsætninger!$B$4,IF('Differentierede effekter'!EG47="",IF(Forudsætninger!$B$4&gt;AJ$2-$B$2,Input!$G47,0)+IF(Forudsætninger!$B$4=AJ$2-$B$2+1,Input!$K47,0),'Differentierede effekter'!EG47),0)</f>
        <v>0</v>
      </c>
      <c r="AK47" s="3">
        <f ca="1">IF(AK$2-$B$2&lt;Forudsætninger!$B$4,IF('Differentierede effekter'!EK47="",IF(Forudsætninger!$B$4&gt;AK$2-$B$2,Input!$G47,0)+IF(Forudsætninger!$B$4=AK$2-$B$2+1,Input!$K47,0),'Differentierede effekter'!EK47),0)</f>
        <v>0</v>
      </c>
      <c r="AL47" s="3">
        <f ca="1">IF(AL$2-$B$2&lt;Forudsætninger!$B$4,IF('Differentierede effekter'!EO47="",IF(Forudsætninger!$B$4&gt;AL$2-$B$2,Input!$G47,0)+IF(Forudsætninger!$B$4=AL$2-$B$2+1,Input!$K47,0),'Differentierede effekter'!EO47),0)</f>
        <v>0</v>
      </c>
      <c r="AM47" s="3">
        <f ca="1">IF(AM$2-$B$2&lt;Forudsætninger!$B$4,IF('Differentierede effekter'!EP47="",IF(Forudsætninger!$B$4&gt;AM$2-$B$2,Input!$G47,0)+IF(Forudsætninger!$B$4=AM$2-$B$2+1,Input!$K47,0),'Differentierede effekter'!EP47),0)</f>
        <v>0</v>
      </c>
      <c r="AN47" s="3">
        <f ca="1">IF(AN$2-$B$2&lt;Forudsætninger!$B$4,IF('Differentierede effekter'!ET47="",IF(Forudsætninger!$B$4&gt;AN$2-$B$2,Input!$G47,0)+IF(Forudsætninger!$B$4=AN$2-$B$2+1,Input!$K47,0),'Differentierede effekter'!ET47),0)</f>
        <v>0</v>
      </c>
      <c r="AO47" s="3">
        <f ca="1">IF(AO$2-$B$2&lt;Forudsætninger!$B$4,IF('Differentierede effekter'!EX47="",IF(Forudsætninger!$B$4&gt;AO$2-$B$2,Input!$G47,0)+IF(Forudsætninger!$B$4=AO$2-$B$2+1,Input!$K47,0),'Differentierede effekter'!EX47),0)</f>
        <v>0</v>
      </c>
      <c r="AP47" s="3">
        <f ca="1">IF(AP$2-$B$2&lt;Forudsætninger!$B$4,IF('Differentierede effekter'!FB47="",IF(Forudsætninger!$B$4&gt;AP$2-$B$2,Input!$G47,0)+IF(Forudsætninger!$B$4=AP$2-$B$2+1,Input!$K47,0),'Differentierede effekter'!FB47),0)</f>
        <v>0</v>
      </c>
      <c r="AQ47" s="3">
        <f ca="1">IF(AQ$2-$B$2&lt;Forudsætninger!$B$4,IF('Differentierede effekter'!FF47="",IF(Forudsætninger!$B$4&gt;AQ$2-$B$2,Input!$G47,0)+IF(Forudsætninger!$B$4=AQ$2-$B$2+1,Input!$K47,0),'Differentierede effekter'!FF47),0)</f>
        <v>0</v>
      </c>
      <c r="AR47" s="3">
        <f ca="1">IF(AR$2-$B$2&lt;Forudsætninger!$B$4,IF('Differentierede effekter'!FJ47="",IF(Forudsætninger!$B$4&gt;AR$2-$B$2,Input!$G47,0)+IF(Forudsætninger!$B$4=AR$2-$B$2+1,Input!$K47,0),'Differentierede effekter'!FJ47),0)</f>
        <v>0</v>
      </c>
      <c r="AS47" s="3">
        <f ca="1">IF(AS$2-$B$2&lt;Forudsætninger!$B$4,IF('Differentierede effekter'!FN47="",IF(Forudsætninger!$B$4&gt;AS$2-$B$2,Input!$G47,0)+IF(Forudsætninger!$B$4=AS$2-$B$2+1,Input!$K47,0),'Differentierede effekter'!FN47),0)</f>
        <v>0</v>
      </c>
      <c r="AT47" s="3">
        <f ca="1">IF(AT$2-$B$2&lt;Forudsætninger!$B$4,IF('Differentierede effekter'!FR47="",IF(Forudsætninger!$B$4&gt;AT$2-$B$2,Input!$G47,0)+IF(Forudsætninger!$B$4=AT$2-$B$2+1,Input!$K47,0),'Differentierede effekter'!FR47),0)</f>
        <v>0</v>
      </c>
      <c r="AU47" s="3">
        <f ca="1">IF(AU$2-$B$2&lt;Forudsætninger!$B$4,IF('Differentierede effekter'!FV47="",IF(Forudsætninger!$B$4&gt;AU$2-$B$2,Input!$G47,0)+IF(Forudsætninger!$B$4=AU$2-$B$2+1,Input!$K47,0),'Differentierede effekter'!FV47),0)</f>
        <v>0</v>
      </c>
      <c r="AV47" s="3">
        <f ca="1">IF(AV$2-$B$2&lt;Forudsætninger!$B$4,IF('Differentierede effekter'!FZ47="",IF(Forudsætninger!$B$4&gt;AV$2-$B$2,Input!$G47,0)+IF(Forudsætninger!$B$4=AV$2-$B$2+1,Input!$K47,0),'Differentierede effekter'!FZ47),0)</f>
        <v>0</v>
      </c>
      <c r="AW47" s="3">
        <f ca="1">IF(AW$2-$B$2&lt;Forudsætninger!$B$4,IF('Differentierede effekter'!GD47="",IF(Forudsætninger!$B$4&gt;AW$2-$B$2,Input!$G47,0)+IF(Forudsætninger!$B$4=AW$2-$B$2+1,Input!$K47,0),'Differentierede effekter'!GD47),0)</f>
        <v>0</v>
      </c>
      <c r="AX47" s="3">
        <f ca="1">IF(AX$2-$B$2&lt;Forudsætninger!$B$4,IF('Differentierede effekter'!GH47="",IF(Forudsætninger!$B$4&gt;AX$2-$B$2,Input!$G47,0)+IF(Forudsætninger!$B$4=AX$2-$B$2+1,Input!$K47,0),'Differentierede effekter'!GH47),0)</f>
        <v>0</v>
      </c>
      <c r="AY47" s="3">
        <f ca="1">IF(AY$2-$B$2&lt;Forudsætninger!$B$4,IF('Differentierede effekter'!GL47="",IF(Forudsætninger!$B$4&gt;AY$2-$B$2,Input!$G47,0)+IF(Forudsætninger!$B$4=AY$2-$B$2+1,Input!$K47,0),'Differentierede effekter'!GL47),0)</f>
        <v>0</v>
      </c>
      <c r="AZ47" s="4">
        <f ca="1">NPV(Forudsætninger!$B$2,BA47:CX47)*(1+Forudsætninger!$B$2)</f>
        <v>0</v>
      </c>
      <c r="BA47" s="3">
        <f ca="1">Forudsætninger!B127*B47</f>
        <v>0</v>
      </c>
      <c r="BB47" s="3">
        <f ca="1">Forudsætninger!C127*C47</f>
        <v>0</v>
      </c>
      <c r="BC47" s="3">
        <f ca="1">Forudsætninger!D127*D47</f>
        <v>0</v>
      </c>
      <c r="BD47" s="3">
        <f ca="1">Forudsætninger!E127*E47</f>
        <v>0</v>
      </c>
      <c r="BE47" s="3">
        <f ca="1">Forudsætninger!F127*F47</f>
        <v>0</v>
      </c>
      <c r="BF47" s="3">
        <f ca="1">Forudsætninger!G127*G47</f>
        <v>0</v>
      </c>
      <c r="BG47" s="3">
        <f ca="1">Forudsætninger!H127*H47</f>
        <v>0</v>
      </c>
      <c r="BH47" s="3">
        <f ca="1">Forudsætninger!I127*I47</f>
        <v>0</v>
      </c>
      <c r="BI47" s="3">
        <f ca="1">Forudsætninger!J127*J47</f>
        <v>0</v>
      </c>
      <c r="BJ47" s="3">
        <f ca="1">Forudsætninger!K127*K47</f>
        <v>0</v>
      </c>
      <c r="BK47" s="3">
        <f ca="1">Forudsætninger!L127*L47</f>
        <v>0</v>
      </c>
      <c r="BL47" s="3">
        <f ca="1">Forudsætninger!M127*M47</f>
        <v>0</v>
      </c>
      <c r="BM47" s="3">
        <f ca="1">Forudsætninger!N127*N47</f>
        <v>0</v>
      </c>
      <c r="BN47" s="3">
        <f ca="1">Forudsætninger!O127*O47</f>
        <v>0</v>
      </c>
      <c r="BO47" s="3">
        <f ca="1">Forudsætninger!P127*P47</f>
        <v>0</v>
      </c>
      <c r="BP47" s="3">
        <f ca="1">Forudsætninger!Q127*Q47</f>
        <v>0</v>
      </c>
      <c r="BQ47" s="3">
        <f ca="1">Forudsætninger!R127*R47</f>
        <v>0</v>
      </c>
      <c r="BR47" s="3">
        <f ca="1">Forudsætninger!S127*S47</f>
        <v>0</v>
      </c>
      <c r="BS47" s="3">
        <f ca="1">Forudsætninger!T127*T47</f>
        <v>0</v>
      </c>
      <c r="BT47" s="3">
        <f ca="1">Forudsætninger!U127*U47</f>
        <v>0</v>
      </c>
      <c r="BU47" s="3">
        <f ca="1">Forudsætninger!V127*V47</f>
        <v>0</v>
      </c>
      <c r="BV47" s="3">
        <f ca="1">Forudsætninger!W127*W47</f>
        <v>0</v>
      </c>
      <c r="BW47" s="3">
        <f ca="1">Forudsætninger!X127*X47</f>
        <v>0</v>
      </c>
      <c r="BX47" s="3">
        <f ca="1">Forudsætninger!Y127*Y47</f>
        <v>0</v>
      </c>
      <c r="BY47" s="3">
        <f ca="1">Forudsætninger!Z127*Z47</f>
        <v>0</v>
      </c>
      <c r="BZ47" s="3">
        <f ca="1">Forudsætninger!AA127*AA47</f>
        <v>0</v>
      </c>
      <c r="CA47" s="3">
        <f ca="1">Forudsætninger!AB127*AB47</f>
        <v>0</v>
      </c>
      <c r="CB47" s="3">
        <f ca="1">Forudsætninger!AC127*AC47</f>
        <v>0</v>
      </c>
      <c r="CC47" s="3">
        <f ca="1">Forudsætninger!AD127*AD47</f>
        <v>0</v>
      </c>
      <c r="CD47" s="3">
        <f ca="1">Forudsætninger!AE127*AE47</f>
        <v>0</v>
      </c>
      <c r="CE47" s="3">
        <f ca="1">Forudsætninger!AF127*AF47</f>
        <v>0</v>
      </c>
      <c r="CF47" s="3">
        <f ca="1">Forudsætninger!AG127*AG47</f>
        <v>0</v>
      </c>
      <c r="CG47" s="3">
        <f ca="1">Forudsætninger!AH127*AH47</f>
        <v>0</v>
      </c>
      <c r="CH47" s="3">
        <f ca="1">Forudsætninger!AI127*AI47</f>
        <v>0</v>
      </c>
      <c r="CI47" s="3">
        <f ca="1">Forudsætninger!AJ127*AJ47</f>
        <v>0</v>
      </c>
      <c r="CJ47" s="3">
        <f ca="1">Forudsætninger!AK127*AK47</f>
        <v>0</v>
      </c>
      <c r="CK47" s="3">
        <f ca="1">Forudsætninger!AL127*AL47</f>
        <v>0</v>
      </c>
      <c r="CL47" s="3">
        <f ca="1">Forudsætninger!AM127*AM47</f>
        <v>0</v>
      </c>
      <c r="CM47" s="3">
        <f ca="1">Forudsætninger!AN127*AN47</f>
        <v>0</v>
      </c>
      <c r="CN47" s="3">
        <f ca="1">Forudsætninger!AO127*AO47</f>
        <v>0</v>
      </c>
      <c r="CO47" s="3">
        <f ca="1">Forudsætninger!AP127*AP47</f>
        <v>0</v>
      </c>
      <c r="CP47" s="3">
        <f ca="1">Forudsætninger!AQ127*AQ47</f>
        <v>0</v>
      </c>
      <c r="CQ47" s="3">
        <f ca="1">Forudsætninger!AR127*AR47</f>
        <v>0</v>
      </c>
      <c r="CR47" s="3">
        <f ca="1">Forudsætninger!AS127*AS47</f>
        <v>0</v>
      </c>
      <c r="CS47" s="3">
        <f ca="1">Forudsætninger!AT127*AT47</f>
        <v>0</v>
      </c>
      <c r="CT47" s="3">
        <f ca="1">Forudsætninger!AU127*AU47</f>
        <v>0</v>
      </c>
      <c r="CU47" s="3">
        <f ca="1">Forudsætninger!AV127*AV47</f>
        <v>0</v>
      </c>
      <c r="CV47" s="3">
        <f ca="1">Forudsætninger!AW127*AW47</f>
        <v>0</v>
      </c>
      <c r="CW47" s="3">
        <f ca="1">Forudsætninger!AX127*AX47</f>
        <v>0</v>
      </c>
      <c r="CX47" s="3">
        <f ca="1">Forudsætninger!AY127*AY47</f>
        <v>0</v>
      </c>
      <c r="CY47" s="4">
        <f ca="1">NPV(Forudsætninger!$B$3,CZ47:EW47)*(1+Forudsætninger!$B$3)</f>
        <v>0</v>
      </c>
      <c r="CZ47" s="3">
        <f ca="1">Forudsætninger!E273*B47</f>
        <v>0</v>
      </c>
      <c r="DA47" s="3">
        <f ca="1">Forudsætninger!F273*C47</f>
        <v>0</v>
      </c>
      <c r="DB47" s="3">
        <f ca="1">Forudsætninger!G273*D47</f>
        <v>0</v>
      </c>
      <c r="DC47" s="3">
        <f ca="1">Forudsætninger!H273*E47</f>
        <v>0</v>
      </c>
      <c r="DD47" s="3">
        <f ca="1">Forudsætninger!I273*F47</f>
        <v>0</v>
      </c>
      <c r="DE47" s="3">
        <f ca="1">Forudsætninger!J273*G47</f>
        <v>0</v>
      </c>
      <c r="DF47" s="3">
        <f ca="1">Forudsætninger!K273*H47</f>
        <v>0</v>
      </c>
      <c r="DG47" s="3">
        <f ca="1">Forudsætninger!L273*I47</f>
        <v>0</v>
      </c>
      <c r="DH47" s="3">
        <f ca="1">Forudsætninger!M273*J47</f>
        <v>0</v>
      </c>
      <c r="DI47" s="3">
        <f ca="1">Forudsætninger!N273*K47</f>
        <v>0</v>
      </c>
      <c r="DJ47" s="3">
        <f ca="1">Forudsætninger!O273*L47</f>
        <v>0</v>
      </c>
      <c r="DK47" s="3">
        <f ca="1">Forudsætninger!P273*M47</f>
        <v>0</v>
      </c>
      <c r="DL47" s="3">
        <f ca="1">Forudsætninger!Q273*N47</f>
        <v>0</v>
      </c>
      <c r="DM47" s="3">
        <f ca="1">Forudsætninger!R273*O47</f>
        <v>0</v>
      </c>
      <c r="DN47" s="3">
        <f ca="1">Forudsætninger!S273*P47</f>
        <v>0</v>
      </c>
      <c r="DO47" s="3">
        <f ca="1">Forudsætninger!T273*Q47</f>
        <v>0</v>
      </c>
      <c r="DP47" s="3">
        <f ca="1">Forudsætninger!U273*R47</f>
        <v>0</v>
      </c>
      <c r="DQ47" s="3">
        <f ca="1">Forudsætninger!V273*S47</f>
        <v>0</v>
      </c>
      <c r="DR47" s="3">
        <f ca="1">Forudsætninger!W273*T47</f>
        <v>0</v>
      </c>
      <c r="DS47" s="3">
        <f ca="1">Forudsætninger!X273*U47</f>
        <v>0</v>
      </c>
      <c r="DT47" s="3">
        <f ca="1">Forudsætninger!Y273*V47</f>
        <v>0</v>
      </c>
      <c r="DU47" s="3">
        <f ca="1">Forudsætninger!Z273*W47</f>
        <v>0</v>
      </c>
      <c r="DV47" s="3">
        <f ca="1">Forudsætninger!AA273*X47</f>
        <v>0</v>
      </c>
      <c r="DW47" s="3">
        <f ca="1">Forudsætninger!AB273*Y47</f>
        <v>0</v>
      </c>
      <c r="DX47" s="3">
        <f ca="1">Forudsætninger!AC273*Z47</f>
        <v>0</v>
      </c>
      <c r="DY47" s="3">
        <f ca="1">Forudsætninger!AD273*AA47</f>
        <v>0</v>
      </c>
      <c r="DZ47" s="3">
        <f ca="1">Forudsætninger!AE273*AB47</f>
        <v>0</v>
      </c>
      <c r="EA47" s="3">
        <f ca="1">Forudsætninger!AF273*AC47</f>
        <v>0</v>
      </c>
      <c r="EB47" s="3">
        <f ca="1">Forudsætninger!AG273*AD47</f>
        <v>0</v>
      </c>
      <c r="EC47" s="3">
        <f ca="1">Forudsætninger!AH273*AE47</f>
        <v>0</v>
      </c>
      <c r="ED47" s="3">
        <f ca="1">Forudsætninger!AI273*AF47</f>
        <v>0</v>
      </c>
      <c r="EE47" s="3">
        <f ca="1">Forudsætninger!AJ273*AG47</f>
        <v>0</v>
      </c>
      <c r="EF47" s="3">
        <f ca="1">Forudsætninger!AK273*AH47</f>
        <v>0</v>
      </c>
      <c r="EG47" s="3">
        <f ca="1">Forudsætninger!AL273*AI47</f>
        <v>0</v>
      </c>
      <c r="EH47" s="3">
        <f ca="1">Forudsætninger!AM273*AJ47</f>
        <v>0</v>
      </c>
      <c r="EI47" s="3">
        <f ca="1">Forudsætninger!AN273*AK47</f>
        <v>0</v>
      </c>
      <c r="EJ47" s="3">
        <f ca="1">Forudsætninger!AO273*AL47</f>
        <v>0</v>
      </c>
      <c r="EK47" s="3">
        <f ca="1">Forudsætninger!AP273*AM47</f>
        <v>0</v>
      </c>
      <c r="EL47" s="3">
        <f ca="1">Forudsætninger!AQ273*AN47</f>
        <v>0</v>
      </c>
      <c r="EM47" s="3">
        <f ca="1">Forudsætninger!AR273*AO47</f>
        <v>0</v>
      </c>
      <c r="EN47" s="3">
        <f ca="1">Forudsætninger!AS273*AP47</f>
        <v>0</v>
      </c>
      <c r="EO47" s="3">
        <f ca="1">Forudsætninger!AT273*AQ47</f>
        <v>0</v>
      </c>
      <c r="EP47" s="3">
        <f ca="1">Forudsætninger!AU273*AR47</f>
        <v>0</v>
      </c>
      <c r="EQ47" s="3">
        <f ca="1">Forudsætninger!AV273*AS47</f>
        <v>0</v>
      </c>
      <c r="ER47" s="3">
        <f ca="1">Forudsætninger!AW273*AT47</f>
        <v>0</v>
      </c>
      <c r="ES47" s="3">
        <f ca="1">Forudsætninger!AX273*AU47</f>
        <v>0</v>
      </c>
      <c r="ET47" s="3">
        <f ca="1">Forudsætninger!AY273*AV47</f>
        <v>0</v>
      </c>
      <c r="EU47" s="3">
        <f ca="1">Forudsætninger!AZ273*AW47</f>
        <v>0</v>
      </c>
      <c r="EV47" s="3">
        <f ca="1">Forudsætninger!BA273*AX47</f>
        <v>0</v>
      </c>
      <c r="EW47" s="3">
        <f ca="1">Forudsætninger!BB273*AY47</f>
        <v>0</v>
      </c>
      <c r="EX47" s="3">
        <f ca="1">IF(Input!$B47="I",$AZ47,0)</f>
        <v>0</v>
      </c>
      <c r="EY47" s="3">
        <f ca="1">IF(Input!$B47="II",$AZ47,0)</f>
        <v>0</v>
      </c>
      <c r="EZ47" s="3">
        <f ca="1">IF(Input!$B47="III",$AZ47,0)</f>
        <v>0</v>
      </c>
      <c r="FA47" s="3">
        <f ca="1">IF(Input!$B47="IV",$AZ47,0)</f>
        <v>0</v>
      </c>
      <c r="FB47" s="3">
        <f ca="1">IF(Input!$B47="I",$CY47,0)</f>
        <v>0</v>
      </c>
      <c r="FC47" s="3">
        <f ca="1">IF(Input!$B47="II",$CY47,0)</f>
        <v>0</v>
      </c>
      <c r="FD47" s="3">
        <f ca="1">IF(Input!$B47="III",$CY47,0)</f>
        <v>0</v>
      </c>
      <c r="FE47" s="3">
        <f ca="1">IF(Input!$B47="IV",$CY47,0)</f>
        <v>0</v>
      </c>
      <c r="FF47" s="3">
        <f ca="1">IF(Input!$C47="Økonomisk",$AZ47,0)</f>
        <v>0</v>
      </c>
      <c r="FG47" s="3">
        <f ca="1">IF(Input!$C47="Miljø",$AZ47,0)</f>
        <v>0</v>
      </c>
    </row>
    <row r="48" spans="1:163">
      <c r="A48" s="2" t="str">
        <f ca="1">IF(Input!A48="","",Input!A48)</f>
        <v/>
      </c>
      <c r="B48" s="3">
        <f ca="1">IF('Differentierede effekter'!D48="",Input!J48+Input!G48+IF(Forudsætninger!$B$4=1,Input!K48,0),'Differentierede effekter'!D48)</f>
        <v>0</v>
      </c>
      <c r="C48" s="3">
        <f ca="1">IF(C$2-$B$2&lt;Forudsætninger!$B$4,IF('Differentierede effekter'!H48="",IF(Forudsætninger!$B$4&gt;C$2-$B$2,Input!$G48,0)+IF(Forudsætninger!$B$4=C$2-$B$2+1,Input!$K48,0),'Differentierede effekter'!H48),0)</f>
        <v>0</v>
      </c>
      <c r="D48" s="3">
        <f ca="1">IF(D$2-$B$2&lt;Forudsætninger!$B$4,IF('Differentierede effekter'!L48="",IF(Forudsætninger!$B$4&gt;D$2-$B$2,Input!$G48,0)+IF(Forudsætninger!$B$4=D$2-$B$2+1,Input!$K48,0),'Differentierede effekter'!L48),0)</f>
        <v>0</v>
      </c>
      <c r="E48" s="3">
        <f ca="1">IF(E$2-$B$2&lt;Forudsætninger!$B$4,IF('Differentierede effekter'!P48="",IF(Forudsætninger!$B$4&gt;E$2-$B$2,Input!$G48,0)+IF(Forudsætninger!$B$4=E$2-$B$2+1,Input!$K48,0),'Differentierede effekter'!P48),0)</f>
        <v>0</v>
      </c>
      <c r="F48" s="3">
        <f ca="1">IF(F$2-$B$2&lt;Forudsætninger!$B$4,IF('Differentierede effekter'!T48="",IF(Forudsætninger!$B$4&gt;F$2-$B$2,Input!$G48,0)+IF(Forudsætninger!$B$4=F$2-$B$2+1,Input!$K48,0),'Differentierede effekter'!T48),0)</f>
        <v>0</v>
      </c>
      <c r="G48" s="3">
        <f ca="1">IF(G$2-$B$2&lt;Forudsætninger!$B$4,IF('Differentierede effekter'!X48="",IF(Forudsætninger!$B$4&gt;G$2-$B$2,Input!$G48,0)+IF(Forudsætninger!$B$4=G$2-$B$2+1,Input!$K48,0),'Differentierede effekter'!X48),0)</f>
        <v>0</v>
      </c>
      <c r="H48" s="3">
        <f ca="1">IF(H$2-$B$2&lt;Forudsætninger!$B$4,IF('Differentierede effekter'!AB48="",IF(Forudsætninger!$B$4&gt;H$2-$B$2,Input!$G48,0)+IF(Forudsætninger!$B$4=H$2-$B$2+1,Input!$K48,0),'Differentierede effekter'!AB48),0)</f>
        <v>0</v>
      </c>
      <c r="I48" s="3">
        <f ca="1">IF(I$2-$B$2&lt;Forudsætninger!$B$4,IF('Differentierede effekter'!AF48="",IF(Forudsætninger!$B$4&gt;I$2-$B$2,Input!$G48,0)+IF(Forudsætninger!$B$4=I$2-$B$2+1,Input!$K48,0),'Differentierede effekter'!AF48),0)</f>
        <v>0</v>
      </c>
      <c r="J48" s="3">
        <f ca="1">IF(J$2-$B$2&lt;Forudsætninger!$B$4,IF('Differentierede effekter'!AJ48="",IF(Forudsætninger!$B$4&gt;J$2-$B$2,Input!$G48,0)+IF(Forudsætninger!$B$4=J$2-$B$2+1,Input!$K48,0),'Differentierede effekter'!AJ48),0)</f>
        <v>0</v>
      </c>
      <c r="K48" s="3">
        <f ca="1">IF(K$2-$B$2&lt;Forudsætninger!$B$4,IF('Differentierede effekter'!AN48="",IF(Forudsætninger!$B$4&gt;K$2-$B$2,Input!$G48,0)+IF(Forudsætninger!$B$4=K$2-$B$2+1,Input!$K48,0),'Differentierede effekter'!AN48),0)</f>
        <v>0</v>
      </c>
      <c r="L48" s="3">
        <f ca="1">IF(L$2-$B$2&lt;Forudsætninger!$B$4,IF('Differentierede effekter'!AR48="",IF(Forudsætninger!$B$4&gt;L$2-$B$2,Input!$G48,0)+IF(Forudsætninger!$B$4=L$2-$B$2+1,Input!$K48,0),'Differentierede effekter'!AR48),0)</f>
        <v>0</v>
      </c>
      <c r="M48" s="3">
        <f ca="1">IF(M$2-$B$2&lt;Forudsætninger!$B$4,IF('Differentierede effekter'!AV48="",IF(Forudsætninger!$B$4&gt;M$2-$B$2,Input!$G48,0)+IF(Forudsætninger!$B$4=M$2-$B$2+1,Input!$K48,0),'Differentierede effekter'!AV48),0)</f>
        <v>0</v>
      </c>
      <c r="N48" s="3">
        <f ca="1">IF(N$2-$B$2&lt;Forudsætninger!$B$4,IF('Differentierede effekter'!AZ48="",IF(Forudsætninger!$B$4&gt;N$2-$B$2,Input!$G48,0)+IF(Forudsætninger!$B$4=N$2-$B$2+1,Input!$K48,0),'Differentierede effekter'!AZ48),0)</f>
        <v>0</v>
      </c>
      <c r="O48" s="3">
        <f ca="1">IF(O$2-$B$2&lt;Forudsætninger!$B$4,IF('Differentierede effekter'!BD48="",IF(Forudsætninger!$B$4&gt;O$2-$B$2,Input!$G48,0)+IF(Forudsætninger!$B$4=O$2-$B$2+1,Input!$K48,0),'Differentierede effekter'!BD48),0)</f>
        <v>0</v>
      </c>
      <c r="P48" s="3">
        <f ca="1">IF(P$2-$B$2&lt;Forudsætninger!$B$4,IF('Differentierede effekter'!BH48="",IF(Forudsætninger!$B$4&gt;P$2-$B$2,Input!$G48,0)+IF(Forudsætninger!$B$4=P$2-$B$2+1,Input!$K48,0),'Differentierede effekter'!BH48),0)</f>
        <v>0</v>
      </c>
      <c r="Q48" s="3">
        <f ca="1">IF(Q$2-$B$2&lt;Forudsætninger!$B$4,IF('Differentierede effekter'!BL48="",IF(Forudsætninger!$B$4&gt;Q$2-$B$2,Input!$G48,0)+IF(Forudsætninger!$B$4=Q$2-$B$2+1,Input!$K48,0),'Differentierede effekter'!BL48),0)</f>
        <v>0</v>
      </c>
      <c r="R48" s="3">
        <f ca="1">IF(R$2-$B$2&lt;Forudsætninger!$B$4,IF('Differentierede effekter'!BP48="",IF(Forudsætninger!$B$4&gt;R$2-$B$2,Input!$G48,0)+IF(Forudsætninger!$B$4=R$2-$B$2+1,Input!$K48,0),'Differentierede effekter'!BP48),0)</f>
        <v>0</v>
      </c>
      <c r="S48" s="3">
        <f ca="1">IF(S$2-$B$2&lt;Forudsætninger!$B$4,IF('Differentierede effekter'!BT48="",IF(Forudsætninger!$B$4&gt;S$2-$B$2,Input!$G48,0)+IF(Forudsætninger!$B$4=S$2-$B$2+1,Input!$K48,0),'Differentierede effekter'!BT48),0)</f>
        <v>0</v>
      </c>
      <c r="T48" s="3">
        <f ca="1">IF(T$2-$B$2&lt;Forudsætninger!$B$4,IF('Differentierede effekter'!BX48="",IF(Forudsætninger!$B$4&gt;T$2-$B$2,Input!$G48,0)+IF(Forudsætninger!$B$4=T$2-$B$2+1,Input!$K48,0),'Differentierede effekter'!BX48),0)</f>
        <v>0</v>
      </c>
      <c r="U48" s="3">
        <f ca="1">IF(U$2-$B$2&lt;Forudsætninger!$B$4,IF('Differentierede effekter'!CB48="",IF(Forudsætninger!$B$4&gt;U$2-$B$2,Input!$G48,0)+IF(Forudsætninger!$B$4=U$2-$B$2+1,Input!$K48,0),'Differentierede effekter'!CB48),0)</f>
        <v>0</v>
      </c>
      <c r="V48" s="3">
        <f ca="1">IF(V$2-$B$2&lt;Forudsætninger!$B$4,IF('Differentierede effekter'!CF48="",IF(Forudsætninger!$B$4&gt;V$2-$B$2,Input!$G48,0)+IF(Forudsætninger!$B$4=V$2-$B$2+1,Input!$K48,0),'Differentierede effekter'!CF48),0)</f>
        <v>0</v>
      </c>
      <c r="W48" s="3">
        <f ca="1">IF(W$2-$B$2&lt;Forudsætninger!$B$4,IF('Differentierede effekter'!CJ48="",IF(Forudsætninger!$B$4&gt;W$2-$B$2,Input!$G48,0)+IF(Forudsætninger!$B$4=W$2-$B$2+1,Input!$K48,0),'Differentierede effekter'!CJ48),0)</f>
        <v>0</v>
      </c>
      <c r="X48" s="3">
        <f ca="1">IF(X$2-$B$2&lt;Forudsætninger!$B$4,IF('Differentierede effekter'!CN48="",IF(Forudsætninger!$B$4&gt;X$2-$B$2,Input!$G48,0)+IF(Forudsætninger!$B$4=X$2-$B$2+1,Input!$K48,0),'Differentierede effekter'!CN48),0)</f>
        <v>0</v>
      </c>
      <c r="Y48" s="3">
        <f ca="1">IF(Y$2-$B$2&lt;Forudsætninger!$B$4,IF('Differentierede effekter'!CR48="",IF(Forudsætninger!$B$4&gt;Y$2-$B$2,Input!$G48,0)+IF(Forudsætninger!$B$4=Y$2-$B$2+1,Input!$K48,0),'Differentierede effekter'!CR48),0)</f>
        <v>0</v>
      </c>
      <c r="Z48" s="3">
        <f ca="1">IF(Z$2-$B$2&lt;Forudsætninger!$B$4,IF('Differentierede effekter'!CV48="",IF(Forudsætninger!$B$4&gt;Z$2-$B$2,Input!$G48,0)+IF(Forudsætninger!$B$4=Z$2-$B$2+1,Input!$K48,0),'Differentierede effekter'!CV48),0)</f>
        <v>0</v>
      </c>
      <c r="AA48" s="3">
        <f ca="1">IF(AA$2-$B$2&lt;Forudsætninger!$B$4,IF('Differentierede effekter'!CZ48="",IF(Forudsætninger!$B$4&gt;AA$2-$B$2,Input!$G48,0)+IF(Forudsætninger!$B$4=AA$2-$B$2+1,Input!$K48,0),'Differentierede effekter'!CZ48),0)</f>
        <v>0</v>
      </c>
      <c r="AB48" s="3">
        <f ca="1">IF(AB$2-$B$2&lt;Forudsætninger!$B$4,IF('Differentierede effekter'!DD48="",IF(Forudsætninger!$B$4&gt;AB$2-$B$2,Input!$G48,0)+IF(Forudsætninger!$B$4=AB$2-$B$2+1,Input!$K48,0),'Differentierede effekter'!DD48),0)</f>
        <v>0</v>
      </c>
      <c r="AC48" s="3">
        <f ca="1">IF(AC$2-$B$2&lt;Forudsætninger!$B$4,IF('Differentierede effekter'!DH48="",IF(Forudsætninger!$B$4&gt;AC$2-$B$2,Input!$G48,0)+IF(Forudsætninger!$B$4=AC$2-$B$2+1,Input!$K48,0),'Differentierede effekter'!DH48),0)</f>
        <v>0</v>
      </c>
      <c r="AD48" s="3">
        <f ca="1">IF(AD$2-$B$2&lt;Forudsætninger!$B$4,IF('Differentierede effekter'!DL48="",IF(Forudsætninger!$B$4&gt;AD$2-$B$2,Input!$G48,0)+IF(Forudsætninger!$B$4=AD$2-$B$2+1,Input!$K48,0),'Differentierede effekter'!DL48),0)</f>
        <v>0</v>
      </c>
      <c r="AE48" s="3">
        <f ca="1">IF(AE$2-$B$2&lt;Forudsætninger!$B$4,IF('Differentierede effekter'!DP48="",IF(Forudsætninger!$B$4&gt;AE$2-$B$2,Input!$G48,0)+IF(Forudsætninger!$B$4=AE$2-$B$2+1,Input!$K48,0),'Differentierede effekter'!DP48),0)</f>
        <v>0</v>
      </c>
      <c r="AF48" s="3">
        <f ca="1">IF(AF$2-$B$2&lt;Forudsætninger!$B$4,IF('Differentierede effekter'!DQ48="",IF(Forudsætninger!$B$4&gt;AF$2-$B$2,Input!$G48,0)+IF(Forudsætninger!$B$4=AF$2-$B$2+1,Input!$K48,0),'Differentierede effekter'!DQ48),0)</f>
        <v>0</v>
      </c>
      <c r="AG48" s="3">
        <f ca="1">IF(AG$2-$B$2&lt;Forudsætninger!$B$4,IF('Differentierede effekter'!DU48="",IF(Forudsætninger!$B$4&gt;AG$2-$B$2,Input!$G48,0)+IF(Forudsætninger!$B$4=AG$2-$B$2+1,Input!$K48,0),'Differentierede effekter'!DU48),0)</f>
        <v>0</v>
      </c>
      <c r="AH48" s="3">
        <f ca="1">IF(AH$2-$B$2&lt;Forudsætninger!$B$4,IF('Differentierede effekter'!DY48="",IF(Forudsætninger!$B$4&gt;AH$2-$B$2,Input!$G48,0)+IF(Forudsætninger!$B$4=AH$2-$B$2+1,Input!$K48,0),'Differentierede effekter'!DY48),0)</f>
        <v>0</v>
      </c>
      <c r="AI48" s="3">
        <f ca="1">IF(AI$2-$B$2&lt;Forudsætninger!$B$4,IF('Differentierede effekter'!EC48="",IF(Forudsætninger!$B$4&gt;AI$2-$B$2,Input!$G48,0)+IF(Forudsætninger!$B$4=AI$2-$B$2+1,Input!$K48,0),'Differentierede effekter'!EC48),0)</f>
        <v>0</v>
      </c>
      <c r="AJ48" s="3">
        <f ca="1">IF(AJ$2-$B$2&lt;Forudsætninger!$B$4,IF('Differentierede effekter'!EG48="",IF(Forudsætninger!$B$4&gt;AJ$2-$B$2,Input!$G48,0)+IF(Forudsætninger!$B$4=AJ$2-$B$2+1,Input!$K48,0),'Differentierede effekter'!EG48),0)</f>
        <v>0</v>
      </c>
      <c r="AK48" s="3">
        <f ca="1">IF(AK$2-$B$2&lt;Forudsætninger!$B$4,IF('Differentierede effekter'!EK48="",IF(Forudsætninger!$B$4&gt;AK$2-$B$2,Input!$G48,0)+IF(Forudsætninger!$B$4=AK$2-$B$2+1,Input!$K48,0),'Differentierede effekter'!EK48),0)</f>
        <v>0</v>
      </c>
      <c r="AL48" s="3">
        <f ca="1">IF(AL$2-$B$2&lt;Forudsætninger!$B$4,IF('Differentierede effekter'!EO48="",IF(Forudsætninger!$B$4&gt;AL$2-$B$2,Input!$G48,0)+IF(Forudsætninger!$B$4=AL$2-$B$2+1,Input!$K48,0),'Differentierede effekter'!EO48),0)</f>
        <v>0</v>
      </c>
      <c r="AM48" s="3">
        <f ca="1">IF(AM$2-$B$2&lt;Forudsætninger!$B$4,IF('Differentierede effekter'!EP48="",IF(Forudsætninger!$B$4&gt;AM$2-$B$2,Input!$G48,0)+IF(Forudsætninger!$B$4=AM$2-$B$2+1,Input!$K48,0),'Differentierede effekter'!EP48),0)</f>
        <v>0</v>
      </c>
      <c r="AN48" s="3">
        <f ca="1">IF(AN$2-$B$2&lt;Forudsætninger!$B$4,IF('Differentierede effekter'!ET48="",IF(Forudsætninger!$B$4&gt;AN$2-$B$2,Input!$G48,0)+IF(Forudsætninger!$B$4=AN$2-$B$2+1,Input!$K48,0),'Differentierede effekter'!ET48),0)</f>
        <v>0</v>
      </c>
      <c r="AO48" s="3">
        <f ca="1">IF(AO$2-$B$2&lt;Forudsætninger!$B$4,IF('Differentierede effekter'!EX48="",IF(Forudsætninger!$B$4&gt;AO$2-$B$2,Input!$G48,0)+IF(Forudsætninger!$B$4=AO$2-$B$2+1,Input!$K48,0),'Differentierede effekter'!EX48),0)</f>
        <v>0</v>
      </c>
      <c r="AP48" s="3">
        <f ca="1">IF(AP$2-$B$2&lt;Forudsætninger!$B$4,IF('Differentierede effekter'!FB48="",IF(Forudsætninger!$B$4&gt;AP$2-$B$2,Input!$G48,0)+IF(Forudsætninger!$B$4=AP$2-$B$2+1,Input!$K48,0),'Differentierede effekter'!FB48),0)</f>
        <v>0</v>
      </c>
      <c r="AQ48" s="3">
        <f ca="1">IF(AQ$2-$B$2&lt;Forudsætninger!$B$4,IF('Differentierede effekter'!FF48="",IF(Forudsætninger!$B$4&gt;AQ$2-$B$2,Input!$G48,0)+IF(Forudsætninger!$B$4=AQ$2-$B$2+1,Input!$K48,0),'Differentierede effekter'!FF48),0)</f>
        <v>0</v>
      </c>
      <c r="AR48" s="3">
        <f ca="1">IF(AR$2-$B$2&lt;Forudsætninger!$B$4,IF('Differentierede effekter'!FJ48="",IF(Forudsætninger!$B$4&gt;AR$2-$B$2,Input!$G48,0)+IF(Forudsætninger!$B$4=AR$2-$B$2+1,Input!$K48,0),'Differentierede effekter'!FJ48),0)</f>
        <v>0</v>
      </c>
      <c r="AS48" s="3">
        <f ca="1">IF(AS$2-$B$2&lt;Forudsætninger!$B$4,IF('Differentierede effekter'!FN48="",IF(Forudsætninger!$B$4&gt;AS$2-$B$2,Input!$G48,0)+IF(Forudsætninger!$B$4=AS$2-$B$2+1,Input!$K48,0),'Differentierede effekter'!FN48),0)</f>
        <v>0</v>
      </c>
      <c r="AT48" s="3">
        <f ca="1">IF(AT$2-$B$2&lt;Forudsætninger!$B$4,IF('Differentierede effekter'!FR48="",IF(Forudsætninger!$B$4&gt;AT$2-$B$2,Input!$G48,0)+IF(Forudsætninger!$B$4=AT$2-$B$2+1,Input!$K48,0),'Differentierede effekter'!FR48),0)</f>
        <v>0</v>
      </c>
      <c r="AU48" s="3">
        <f ca="1">IF(AU$2-$B$2&lt;Forudsætninger!$B$4,IF('Differentierede effekter'!FV48="",IF(Forudsætninger!$B$4&gt;AU$2-$B$2,Input!$G48,0)+IF(Forudsætninger!$B$4=AU$2-$B$2+1,Input!$K48,0),'Differentierede effekter'!FV48),0)</f>
        <v>0</v>
      </c>
      <c r="AV48" s="3">
        <f ca="1">IF(AV$2-$B$2&lt;Forudsætninger!$B$4,IF('Differentierede effekter'!FZ48="",IF(Forudsætninger!$B$4&gt;AV$2-$B$2,Input!$G48,0)+IF(Forudsætninger!$B$4=AV$2-$B$2+1,Input!$K48,0),'Differentierede effekter'!FZ48),0)</f>
        <v>0</v>
      </c>
      <c r="AW48" s="3">
        <f ca="1">IF(AW$2-$B$2&lt;Forudsætninger!$B$4,IF('Differentierede effekter'!GD48="",IF(Forudsætninger!$B$4&gt;AW$2-$B$2,Input!$G48,0)+IF(Forudsætninger!$B$4=AW$2-$B$2+1,Input!$K48,0),'Differentierede effekter'!GD48),0)</f>
        <v>0</v>
      </c>
      <c r="AX48" s="3">
        <f ca="1">IF(AX$2-$B$2&lt;Forudsætninger!$B$4,IF('Differentierede effekter'!GH48="",IF(Forudsætninger!$B$4&gt;AX$2-$B$2,Input!$G48,0)+IF(Forudsætninger!$B$4=AX$2-$B$2+1,Input!$K48,0),'Differentierede effekter'!GH48),0)</f>
        <v>0</v>
      </c>
      <c r="AY48" s="3">
        <f ca="1">IF(AY$2-$B$2&lt;Forudsætninger!$B$4,IF('Differentierede effekter'!GL48="",IF(Forudsætninger!$B$4&gt;AY$2-$B$2,Input!$G48,0)+IF(Forudsætninger!$B$4=AY$2-$B$2+1,Input!$K48,0),'Differentierede effekter'!GL48),0)</f>
        <v>0</v>
      </c>
      <c r="AZ48" s="4">
        <f ca="1">NPV(Forudsætninger!$B$2,BA48:CX48)*(1+Forudsætninger!$B$2)</f>
        <v>0</v>
      </c>
      <c r="BA48" s="3">
        <f ca="1">Forudsætninger!B128*B48</f>
        <v>0</v>
      </c>
      <c r="BB48" s="3">
        <f ca="1">Forudsætninger!C128*C48</f>
        <v>0</v>
      </c>
      <c r="BC48" s="3">
        <f ca="1">Forudsætninger!D128*D48</f>
        <v>0</v>
      </c>
      <c r="BD48" s="3">
        <f ca="1">Forudsætninger!E128*E48</f>
        <v>0</v>
      </c>
      <c r="BE48" s="3">
        <f ca="1">Forudsætninger!F128*F48</f>
        <v>0</v>
      </c>
      <c r="BF48" s="3">
        <f ca="1">Forudsætninger!G128*G48</f>
        <v>0</v>
      </c>
      <c r="BG48" s="3">
        <f ca="1">Forudsætninger!H128*H48</f>
        <v>0</v>
      </c>
      <c r="BH48" s="3">
        <f ca="1">Forudsætninger!I128*I48</f>
        <v>0</v>
      </c>
      <c r="BI48" s="3">
        <f ca="1">Forudsætninger!J128*J48</f>
        <v>0</v>
      </c>
      <c r="BJ48" s="3">
        <f ca="1">Forudsætninger!K128*K48</f>
        <v>0</v>
      </c>
      <c r="BK48" s="3">
        <f ca="1">Forudsætninger!L128*L48</f>
        <v>0</v>
      </c>
      <c r="BL48" s="3">
        <f ca="1">Forudsætninger!M128*M48</f>
        <v>0</v>
      </c>
      <c r="BM48" s="3">
        <f ca="1">Forudsætninger!N128*N48</f>
        <v>0</v>
      </c>
      <c r="BN48" s="3">
        <f ca="1">Forudsætninger!O128*O48</f>
        <v>0</v>
      </c>
      <c r="BO48" s="3">
        <f ca="1">Forudsætninger!P128*P48</f>
        <v>0</v>
      </c>
      <c r="BP48" s="3">
        <f ca="1">Forudsætninger!Q128*Q48</f>
        <v>0</v>
      </c>
      <c r="BQ48" s="3">
        <f ca="1">Forudsætninger!R128*R48</f>
        <v>0</v>
      </c>
      <c r="BR48" s="3">
        <f ca="1">Forudsætninger!S128*S48</f>
        <v>0</v>
      </c>
      <c r="BS48" s="3">
        <f ca="1">Forudsætninger!T128*T48</f>
        <v>0</v>
      </c>
      <c r="BT48" s="3">
        <f ca="1">Forudsætninger!U128*U48</f>
        <v>0</v>
      </c>
      <c r="BU48" s="3">
        <f ca="1">Forudsætninger!V128*V48</f>
        <v>0</v>
      </c>
      <c r="BV48" s="3">
        <f ca="1">Forudsætninger!W128*W48</f>
        <v>0</v>
      </c>
      <c r="BW48" s="3">
        <f ca="1">Forudsætninger!X128*X48</f>
        <v>0</v>
      </c>
      <c r="BX48" s="3">
        <f ca="1">Forudsætninger!Y128*Y48</f>
        <v>0</v>
      </c>
      <c r="BY48" s="3">
        <f ca="1">Forudsætninger!Z128*Z48</f>
        <v>0</v>
      </c>
      <c r="BZ48" s="3">
        <f ca="1">Forudsætninger!AA128*AA48</f>
        <v>0</v>
      </c>
      <c r="CA48" s="3">
        <f ca="1">Forudsætninger!AB128*AB48</f>
        <v>0</v>
      </c>
      <c r="CB48" s="3">
        <f ca="1">Forudsætninger!AC128*AC48</f>
        <v>0</v>
      </c>
      <c r="CC48" s="3">
        <f ca="1">Forudsætninger!AD128*AD48</f>
        <v>0</v>
      </c>
      <c r="CD48" s="3">
        <f ca="1">Forudsætninger!AE128*AE48</f>
        <v>0</v>
      </c>
      <c r="CE48" s="3">
        <f ca="1">Forudsætninger!AF128*AF48</f>
        <v>0</v>
      </c>
      <c r="CF48" s="3">
        <f ca="1">Forudsætninger!AG128*AG48</f>
        <v>0</v>
      </c>
      <c r="CG48" s="3">
        <f ca="1">Forudsætninger!AH128*AH48</f>
        <v>0</v>
      </c>
      <c r="CH48" s="3">
        <f ca="1">Forudsætninger!AI128*AI48</f>
        <v>0</v>
      </c>
      <c r="CI48" s="3">
        <f ca="1">Forudsætninger!AJ128*AJ48</f>
        <v>0</v>
      </c>
      <c r="CJ48" s="3">
        <f ca="1">Forudsætninger!AK128*AK48</f>
        <v>0</v>
      </c>
      <c r="CK48" s="3">
        <f ca="1">Forudsætninger!AL128*AL48</f>
        <v>0</v>
      </c>
      <c r="CL48" s="3">
        <f ca="1">Forudsætninger!AM128*AM48</f>
        <v>0</v>
      </c>
      <c r="CM48" s="3">
        <f ca="1">Forudsætninger!AN128*AN48</f>
        <v>0</v>
      </c>
      <c r="CN48" s="3">
        <f ca="1">Forudsætninger!AO128*AO48</f>
        <v>0</v>
      </c>
      <c r="CO48" s="3">
        <f ca="1">Forudsætninger!AP128*AP48</f>
        <v>0</v>
      </c>
      <c r="CP48" s="3">
        <f ca="1">Forudsætninger!AQ128*AQ48</f>
        <v>0</v>
      </c>
      <c r="CQ48" s="3">
        <f ca="1">Forudsætninger!AR128*AR48</f>
        <v>0</v>
      </c>
      <c r="CR48" s="3">
        <f ca="1">Forudsætninger!AS128*AS48</f>
        <v>0</v>
      </c>
      <c r="CS48" s="3">
        <f ca="1">Forudsætninger!AT128*AT48</f>
        <v>0</v>
      </c>
      <c r="CT48" s="3">
        <f ca="1">Forudsætninger!AU128*AU48</f>
        <v>0</v>
      </c>
      <c r="CU48" s="3">
        <f ca="1">Forudsætninger!AV128*AV48</f>
        <v>0</v>
      </c>
      <c r="CV48" s="3">
        <f ca="1">Forudsætninger!AW128*AW48</f>
        <v>0</v>
      </c>
      <c r="CW48" s="3">
        <f ca="1">Forudsætninger!AX128*AX48</f>
        <v>0</v>
      </c>
      <c r="CX48" s="3">
        <f ca="1">Forudsætninger!AY128*AY48</f>
        <v>0</v>
      </c>
      <c r="CY48" s="4">
        <f ca="1">NPV(Forudsætninger!$B$3,CZ48:EW48)*(1+Forudsætninger!$B$3)</f>
        <v>0</v>
      </c>
      <c r="CZ48" s="3">
        <f ca="1">Forudsætninger!E274*B48</f>
        <v>0</v>
      </c>
      <c r="DA48" s="3">
        <f ca="1">Forudsætninger!F274*C48</f>
        <v>0</v>
      </c>
      <c r="DB48" s="3">
        <f ca="1">Forudsætninger!G274*D48</f>
        <v>0</v>
      </c>
      <c r="DC48" s="3">
        <f ca="1">Forudsætninger!H274*E48</f>
        <v>0</v>
      </c>
      <c r="DD48" s="3">
        <f ca="1">Forudsætninger!I274*F48</f>
        <v>0</v>
      </c>
      <c r="DE48" s="3">
        <f ca="1">Forudsætninger!J274*G48</f>
        <v>0</v>
      </c>
      <c r="DF48" s="3">
        <f ca="1">Forudsætninger!K274*H48</f>
        <v>0</v>
      </c>
      <c r="DG48" s="3">
        <f ca="1">Forudsætninger!L274*I48</f>
        <v>0</v>
      </c>
      <c r="DH48" s="3">
        <f ca="1">Forudsætninger!M274*J48</f>
        <v>0</v>
      </c>
      <c r="DI48" s="3">
        <f ca="1">Forudsætninger!N274*K48</f>
        <v>0</v>
      </c>
      <c r="DJ48" s="3">
        <f ca="1">Forudsætninger!O274*L48</f>
        <v>0</v>
      </c>
      <c r="DK48" s="3">
        <f ca="1">Forudsætninger!P274*M48</f>
        <v>0</v>
      </c>
      <c r="DL48" s="3">
        <f ca="1">Forudsætninger!Q274*N48</f>
        <v>0</v>
      </c>
      <c r="DM48" s="3">
        <f ca="1">Forudsætninger!R274*O48</f>
        <v>0</v>
      </c>
      <c r="DN48" s="3">
        <f ca="1">Forudsætninger!S274*P48</f>
        <v>0</v>
      </c>
      <c r="DO48" s="3">
        <f ca="1">Forudsætninger!T274*Q48</f>
        <v>0</v>
      </c>
      <c r="DP48" s="3">
        <f ca="1">Forudsætninger!U274*R48</f>
        <v>0</v>
      </c>
      <c r="DQ48" s="3">
        <f ca="1">Forudsætninger!V274*S48</f>
        <v>0</v>
      </c>
      <c r="DR48" s="3">
        <f ca="1">Forudsætninger!W274*T48</f>
        <v>0</v>
      </c>
      <c r="DS48" s="3">
        <f ca="1">Forudsætninger!X274*U48</f>
        <v>0</v>
      </c>
      <c r="DT48" s="3">
        <f ca="1">Forudsætninger!Y274*V48</f>
        <v>0</v>
      </c>
      <c r="DU48" s="3">
        <f ca="1">Forudsætninger!Z274*W48</f>
        <v>0</v>
      </c>
      <c r="DV48" s="3">
        <f ca="1">Forudsætninger!AA274*X48</f>
        <v>0</v>
      </c>
      <c r="DW48" s="3">
        <f ca="1">Forudsætninger!AB274*Y48</f>
        <v>0</v>
      </c>
      <c r="DX48" s="3">
        <f ca="1">Forudsætninger!AC274*Z48</f>
        <v>0</v>
      </c>
      <c r="DY48" s="3">
        <f ca="1">Forudsætninger!AD274*AA48</f>
        <v>0</v>
      </c>
      <c r="DZ48" s="3">
        <f ca="1">Forudsætninger!AE274*AB48</f>
        <v>0</v>
      </c>
      <c r="EA48" s="3">
        <f ca="1">Forudsætninger!AF274*AC48</f>
        <v>0</v>
      </c>
      <c r="EB48" s="3">
        <f ca="1">Forudsætninger!AG274*AD48</f>
        <v>0</v>
      </c>
      <c r="EC48" s="3">
        <f ca="1">Forudsætninger!AH274*AE48</f>
        <v>0</v>
      </c>
      <c r="ED48" s="3">
        <f ca="1">Forudsætninger!AI274*AF48</f>
        <v>0</v>
      </c>
      <c r="EE48" s="3">
        <f ca="1">Forudsætninger!AJ274*AG48</f>
        <v>0</v>
      </c>
      <c r="EF48" s="3">
        <f ca="1">Forudsætninger!AK274*AH48</f>
        <v>0</v>
      </c>
      <c r="EG48" s="3">
        <f ca="1">Forudsætninger!AL274*AI48</f>
        <v>0</v>
      </c>
      <c r="EH48" s="3">
        <f ca="1">Forudsætninger!AM274*AJ48</f>
        <v>0</v>
      </c>
      <c r="EI48" s="3">
        <f ca="1">Forudsætninger!AN274*AK48</f>
        <v>0</v>
      </c>
      <c r="EJ48" s="3">
        <f ca="1">Forudsætninger!AO274*AL48</f>
        <v>0</v>
      </c>
      <c r="EK48" s="3">
        <f ca="1">Forudsætninger!AP274*AM48</f>
        <v>0</v>
      </c>
      <c r="EL48" s="3">
        <f ca="1">Forudsætninger!AQ274*AN48</f>
        <v>0</v>
      </c>
      <c r="EM48" s="3">
        <f ca="1">Forudsætninger!AR274*AO48</f>
        <v>0</v>
      </c>
      <c r="EN48" s="3">
        <f ca="1">Forudsætninger!AS274*AP48</f>
        <v>0</v>
      </c>
      <c r="EO48" s="3">
        <f ca="1">Forudsætninger!AT274*AQ48</f>
        <v>0</v>
      </c>
      <c r="EP48" s="3">
        <f ca="1">Forudsætninger!AU274*AR48</f>
        <v>0</v>
      </c>
      <c r="EQ48" s="3">
        <f ca="1">Forudsætninger!AV274*AS48</f>
        <v>0</v>
      </c>
      <c r="ER48" s="3">
        <f ca="1">Forudsætninger!AW274*AT48</f>
        <v>0</v>
      </c>
      <c r="ES48" s="3">
        <f ca="1">Forudsætninger!AX274*AU48</f>
        <v>0</v>
      </c>
      <c r="ET48" s="3">
        <f ca="1">Forudsætninger!AY274*AV48</f>
        <v>0</v>
      </c>
      <c r="EU48" s="3">
        <f ca="1">Forudsætninger!AZ274*AW48</f>
        <v>0</v>
      </c>
      <c r="EV48" s="3">
        <f ca="1">Forudsætninger!BA274*AX48</f>
        <v>0</v>
      </c>
      <c r="EW48" s="3">
        <f ca="1">Forudsætninger!BB274*AY48</f>
        <v>0</v>
      </c>
      <c r="EX48" s="3">
        <f ca="1">IF(Input!$B48="I",$AZ48,0)</f>
        <v>0</v>
      </c>
      <c r="EY48" s="3">
        <f ca="1">IF(Input!$B48="II",$AZ48,0)</f>
        <v>0</v>
      </c>
      <c r="EZ48" s="3">
        <f ca="1">IF(Input!$B48="III",$AZ48,0)</f>
        <v>0</v>
      </c>
      <c r="FA48" s="3">
        <f ca="1">IF(Input!$B48="IV",$AZ48,0)</f>
        <v>0</v>
      </c>
      <c r="FB48" s="3">
        <f ca="1">IF(Input!$B48="I",$CY48,0)</f>
        <v>0</v>
      </c>
      <c r="FC48" s="3">
        <f ca="1">IF(Input!$B48="II",$CY48,0)</f>
        <v>0</v>
      </c>
      <c r="FD48" s="3">
        <f ca="1">IF(Input!$B48="III",$CY48,0)</f>
        <v>0</v>
      </c>
      <c r="FE48" s="3">
        <f ca="1">IF(Input!$B48="IV",$CY48,0)</f>
        <v>0</v>
      </c>
      <c r="FF48" s="3">
        <f ca="1">IF(Input!$C48="Økonomisk",$AZ48,0)</f>
        <v>0</v>
      </c>
      <c r="FG48" s="3">
        <f ca="1">IF(Input!$C48="Miljø",$AZ48,0)</f>
        <v>0</v>
      </c>
    </row>
    <row r="49" spans="1:163">
      <c r="A49" s="2" t="str">
        <f ca="1">IF(Input!A49="","",Input!A49)</f>
        <v/>
      </c>
      <c r="B49" s="3">
        <f ca="1">IF('Differentierede effekter'!D49="",Input!J49+Input!G49+IF(Forudsætninger!$B$4=1,Input!K49,0),'Differentierede effekter'!D49)</f>
        <v>0</v>
      </c>
      <c r="C49" s="3">
        <f ca="1">IF(C$2-$B$2&lt;Forudsætninger!$B$4,IF('Differentierede effekter'!H49="",IF(Forudsætninger!$B$4&gt;C$2-$B$2,Input!$G49,0)+IF(Forudsætninger!$B$4=C$2-$B$2+1,Input!$K49,0),'Differentierede effekter'!H49),0)</f>
        <v>0</v>
      </c>
      <c r="D49" s="3">
        <f ca="1">IF(D$2-$B$2&lt;Forudsætninger!$B$4,IF('Differentierede effekter'!L49="",IF(Forudsætninger!$B$4&gt;D$2-$B$2,Input!$G49,0)+IF(Forudsætninger!$B$4=D$2-$B$2+1,Input!$K49,0),'Differentierede effekter'!L49),0)</f>
        <v>0</v>
      </c>
      <c r="E49" s="3">
        <f ca="1">IF(E$2-$B$2&lt;Forudsætninger!$B$4,IF('Differentierede effekter'!P49="",IF(Forudsætninger!$B$4&gt;E$2-$B$2,Input!$G49,0)+IF(Forudsætninger!$B$4=E$2-$B$2+1,Input!$K49,0),'Differentierede effekter'!P49),0)</f>
        <v>0</v>
      </c>
      <c r="F49" s="3">
        <f ca="1">IF(F$2-$B$2&lt;Forudsætninger!$B$4,IF('Differentierede effekter'!T49="",IF(Forudsætninger!$B$4&gt;F$2-$B$2,Input!$G49,0)+IF(Forudsætninger!$B$4=F$2-$B$2+1,Input!$K49,0),'Differentierede effekter'!T49),0)</f>
        <v>0</v>
      </c>
      <c r="G49" s="3">
        <f ca="1">IF(G$2-$B$2&lt;Forudsætninger!$B$4,IF('Differentierede effekter'!X49="",IF(Forudsætninger!$B$4&gt;G$2-$B$2,Input!$G49,0)+IF(Forudsætninger!$B$4=G$2-$B$2+1,Input!$K49,0),'Differentierede effekter'!X49),0)</f>
        <v>0</v>
      </c>
      <c r="H49" s="3">
        <f ca="1">IF(H$2-$B$2&lt;Forudsætninger!$B$4,IF('Differentierede effekter'!AB49="",IF(Forudsætninger!$B$4&gt;H$2-$B$2,Input!$G49,0)+IF(Forudsætninger!$B$4=H$2-$B$2+1,Input!$K49,0),'Differentierede effekter'!AB49),0)</f>
        <v>0</v>
      </c>
      <c r="I49" s="3">
        <f ca="1">IF(I$2-$B$2&lt;Forudsætninger!$B$4,IF('Differentierede effekter'!AF49="",IF(Forudsætninger!$B$4&gt;I$2-$B$2,Input!$G49,0)+IF(Forudsætninger!$B$4=I$2-$B$2+1,Input!$K49,0),'Differentierede effekter'!AF49),0)</f>
        <v>0</v>
      </c>
      <c r="J49" s="3">
        <f ca="1">IF(J$2-$B$2&lt;Forudsætninger!$B$4,IF('Differentierede effekter'!AJ49="",IF(Forudsætninger!$B$4&gt;J$2-$B$2,Input!$G49,0)+IF(Forudsætninger!$B$4=J$2-$B$2+1,Input!$K49,0),'Differentierede effekter'!AJ49),0)</f>
        <v>0</v>
      </c>
      <c r="K49" s="3">
        <f ca="1">IF(K$2-$B$2&lt;Forudsætninger!$B$4,IF('Differentierede effekter'!AN49="",IF(Forudsætninger!$B$4&gt;K$2-$B$2,Input!$G49,0)+IF(Forudsætninger!$B$4=K$2-$B$2+1,Input!$K49,0),'Differentierede effekter'!AN49),0)</f>
        <v>0</v>
      </c>
      <c r="L49" s="3">
        <f ca="1">IF(L$2-$B$2&lt;Forudsætninger!$B$4,IF('Differentierede effekter'!AR49="",IF(Forudsætninger!$B$4&gt;L$2-$B$2,Input!$G49,0)+IF(Forudsætninger!$B$4=L$2-$B$2+1,Input!$K49,0),'Differentierede effekter'!AR49),0)</f>
        <v>0</v>
      </c>
      <c r="M49" s="3">
        <f ca="1">IF(M$2-$B$2&lt;Forudsætninger!$B$4,IF('Differentierede effekter'!AV49="",IF(Forudsætninger!$B$4&gt;M$2-$B$2,Input!$G49,0)+IF(Forudsætninger!$B$4=M$2-$B$2+1,Input!$K49,0),'Differentierede effekter'!AV49),0)</f>
        <v>0</v>
      </c>
      <c r="N49" s="3">
        <f ca="1">IF(N$2-$B$2&lt;Forudsætninger!$B$4,IF('Differentierede effekter'!AZ49="",IF(Forudsætninger!$B$4&gt;N$2-$B$2,Input!$G49,0)+IF(Forudsætninger!$B$4=N$2-$B$2+1,Input!$K49,0),'Differentierede effekter'!AZ49),0)</f>
        <v>0</v>
      </c>
      <c r="O49" s="3">
        <f ca="1">IF(O$2-$B$2&lt;Forudsætninger!$B$4,IF('Differentierede effekter'!BD49="",IF(Forudsætninger!$B$4&gt;O$2-$B$2,Input!$G49,0)+IF(Forudsætninger!$B$4=O$2-$B$2+1,Input!$K49,0),'Differentierede effekter'!BD49),0)</f>
        <v>0</v>
      </c>
      <c r="P49" s="3">
        <f ca="1">IF(P$2-$B$2&lt;Forudsætninger!$B$4,IF('Differentierede effekter'!BH49="",IF(Forudsætninger!$B$4&gt;P$2-$B$2,Input!$G49,0)+IF(Forudsætninger!$B$4=P$2-$B$2+1,Input!$K49,0),'Differentierede effekter'!BH49),0)</f>
        <v>0</v>
      </c>
      <c r="Q49" s="3">
        <f ca="1">IF(Q$2-$B$2&lt;Forudsætninger!$B$4,IF('Differentierede effekter'!BL49="",IF(Forudsætninger!$B$4&gt;Q$2-$B$2,Input!$G49,0)+IF(Forudsætninger!$B$4=Q$2-$B$2+1,Input!$K49,0),'Differentierede effekter'!BL49),0)</f>
        <v>0</v>
      </c>
      <c r="R49" s="3">
        <f ca="1">IF(R$2-$B$2&lt;Forudsætninger!$B$4,IF('Differentierede effekter'!BP49="",IF(Forudsætninger!$B$4&gt;R$2-$B$2,Input!$G49,0)+IF(Forudsætninger!$B$4=R$2-$B$2+1,Input!$K49,0),'Differentierede effekter'!BP49),0)</f>
        <v>0</v>
      </c>
      <c r="S49" s="3">
        <f ca="1">IF(S$2-$B$2&lt;Forudsætninger!$B$4,IF('Differentierede effekter'!BT49="",IF(Forudsætninger!$B$4&gt;S$2-$B$2,Input!$G49,0)+IF(Forudsætninger!$B$4=S$2-$B$2+1,Input!$K49,0),'Differentierede effekter'!BT49),0)</f>
        <v>0</v>
      </c>
      <c r="T49" s="3">
        <f ca="1">IF(T$2-$B$2&lt;Forudsætninger!$B$4,IF('Differentierede effekter'!BX49="",IF(Forudsætninger!$B$4&gt;T$2-$B$2,Input!$G49,0)+IF(Forudsætninger!$B$4=T$2-$B$2+1,Input!$K49,0),'Differentierede effekter'!BX49),0)</f>
        <v>0</v>
      </c>
      <c r="U49" s="3">
        <f ca="1">IF(U$2-$B$2&lt;Forudsætninger!$B$4,IF('Differentierede effekter'!CB49="",IF(Forudsætninger!$B$4&gt;U$2-$B$2,Input!$G49,0)+IF(Forudsætninger!$B$4=U$2-$B$2+1,Input!$K49,0),'Differentierede effekter'!CB49),0)</f>
        <v>0</v>
      </c>
      <c r="V49" s="3">
        <f ca="1">IF(V$2-$B$2&lt;Forudsætninger!$B$4,IF('Differentierede effekter'!CF49="",IF(Forudsætninger!$B$4&gt;V$2-$B$2,Input!$G49,0)+IF(Forudsætninger!$B$4=V$2-$B$2+1,Input!$K49,0),'Differentierede effekter'!CF49),0)</f>
        <v>0</v>
      </c>
      <c r="W49" s="3">
        <f ca="1">IF(W$2-$B$2&lt;Forudsætninger!$B$4,IF('Differentierede effekter'!CJ49="",IF(Forudsætninger!$B$4&gt;W$2-$B$2,Input!$G49,0)+IF(Forudsætninger!$B$4=W$2-$B$2+1,Input!$K49,0),'Differentierede effekter'!CJ49),0)</f>
        <v>0</v>
      </c>
      <c r="X49" s="3">
        <f ca="1">IF(X$2-$B$2&lt;Forudsætninger!$B$4,IF('Differentierede effekter'!CN49="",IF(Forudsætninger!$B$4&gt;X$2-$B$2,Input!$G49,0)+IF(Forudsætninger!$B$4=X$2-$B$2+1,Input!$K49,0),'Differentierede effekter'!CN49),0)</f>
        <v>0</v>
      </c>
      <c r="Y49" s="3">
        <f ca="1">IF(Y$2-$B$2&lt;Forudsætninger!$B$4,IF('Differentierede effekter'!CR49="",IF(Forudsætninger!$B$4&gt;Y$2-$B$2,Input!$G49,0)+IF(Forudsætninger!$B$4=Y$2-$B$2+1,Input!$K49,0),'Differentierede effekter'!CR49),0)</f>
        <v>0</v>
      </c>
      <c r="Z49" s="3">
        <f ca="1">IF(Z$2-$B$2&lt;Forudsætninger!$B$4,IF('Differentierede effekter'!CV49="",IF(Forudsætninger!$B$4&gt;Z$2-$B$2,Input!$G49,0)+IF(Forudsætninger!$B$4=Z$2-$B$2+1,Input!$K49,0),'Differentierede effekter'!CV49),0)</f>
        <v>0</v>
      </c>
      <c r="AA49" s="3">
        <f ca="1">IF(AA$2-$B$2&lt;Forudsætninger!$B$4,IF('Differentierede effekter'!CZ49="",IF(Forudsætninger!$B$4&gt;AA$2-$B$2,Input!$G49,0)+IF(Forudsætninger!$B$4=AA$2-$B$2+1,Input!$K49,0),'Differentierede effekter'!CZ49),0)</f>
        <v>0</v>
      </c>
      <c r="AB49" s="3">
        <f ca="1">IF(AB$2-$B$2&lt;Forudsætninger!$B$4,IF('Differentierede effekter'!DD49="",IF(Forudsætninger!$B$4&gt;AB$2-$B$2,Input!$G49,0)+IF(Forudsætninger!$B$4=AB$2-$B$2+1,Input!$K49,0),'Differentierede effekter'!DD49),0)</f>
        <v>0</v>
      </c>
      <c r="AC49" s="3">
        <f ca="1">IF(AC$2-$B$2&lt;Forudsætninger!$B$4,IF('Differentierede effekter'!DH49="",IF(Forudsætninger!$B$4&gt;AC$2-$B$2,Input!$G49,0)+IF(Forudsætninger!$B$4=AC$2-$B$2+1,Input!$K49,0),'Differentierede effekter'!DH49),0)</f>
        <v>0</v>
      </c>
      <c r="AD49" s="3">
        <f ca="1">IF(AD$2-$B$2&lt;Forudsætninger!$B$4,IF('Differentierede effekter'!DL49="",IF(Forudsætninger!$B$4&gt;AD$2-$B$2,Input!$G49,0)+IF(Forudsætninger!$B$4=AD$2-$B$2+1,Input!$K49,0),'Differentierede effekter'!DL49),0)</f>
        <v>0</v>
      </c>
      <c r="AE49" s="3">
        <f ca="1">IF(AE$2-$B$2&lt;Forudsætninger!$B$4,IF('Differentierede effekter'!DP49="",IF(Forudsætninger!$B$4&gt;AE$2-$B$2,Input!$G49,0)+IF(Forudsætninger!$B$4=AE$2-$B$2+1,Input!$K49,0),'Differentierede effekter'!DP49),0)</f>
        <v>0</v>
      </c>
      <c r="AF49" s="3">
        <f ca="1">IF(AF$2-$B$2&lt;Forudsætninger!$B$4,IF('Differentierede effekter'!DQ49="",IF(Forudsætninger!$B$4&gt;AF$2-$B$2,Input!$G49,0)+IF(Forudsætninger!$B$4=AF$2-$B$2+1,Input!$K49,0),'Differentierede effekter'!DQ49),0)</f>
        <v>0</v>
      </c>
      <c r="AG49" s="3">
        <f ca="1">IF(AG$2-$B$2&lt;Forudsætninger!$B$4,IF('Differentierede effekter'!DU49="",IF(Forudsætninger!$B$4&gt;AG$2-$B$2,Input!$G49,0)+IF(Forudsætninger!$B$4=AG$2-$B$2+1,Input!$K49,0),'Differentierede effekter'!DU49),0)</f>
        <v>0</v>
      </c>
      <c r="AH49" s="3">
        <f ca="1">IF(AH$2-$B$2&lt;Forudsætninger!$B$4,IF('Differentierede effekter'!DY49="",IF(Forudsætninger!$B$4&gt;AH$2-$B$2,Input!$G49,0)+IF(Forudsætninger!$B$4=AH$2-$B$2+1,Input!$K49,0),'Differentierede effekter'!DY49),0)</f>
        <v>0</v>
      </c>
      <c r="AI49" s="3">
        <f ca="1">IF(AI$2-$B$2&lt;Forudsætninger!$B$4,IF('Differentierede effekter'!EC49="",IF(Forudsætninger!$B$4&gt;AI$2-$B$2,Input!$G49,0)+IF(Forudsætninger!$B$4=AI$2-$B$2+1,Input!$K49,0),'Differentierede effekter'!EC49),0)</f>
        <v>0</v>
      </c>
      <c r="AJ49" s="3">
        <f ca="1">IF(AJ$2-$B$2&lt;Forudsætninger!$B$4,IF('Differentierede effekter'!EG49="",IF(Forudsætninger!$B$4&gt;AJ$2-$B$2,Input!$G49,0)+IF(Forudsætninger!$B$4=AJ$2-$B$2+1,Input!$K49,0),'Differentierede effekter'!EG49),0)</f>
        <v>0</v>
      </c>
      <c r="AK49" s="3">
        <f ca="1">IF(AK$2-$B$2&lt;Forudsætninger!$B$4,IF('Differentierede effekter'!EK49="",IF(Forudsætninger!$B$4&gt;AK$2-$B$2,Input!$G49,0)+IF(Forudsætninger!$B$4=AK$2-$B$2+1,Input!$K49,0),'Differentierede effekter'!EK49),0)</f>
        <v>0</v>
      </c>
      <c r="AL49" s="3">
        <f ca="1">IF(AL$2-$B$2&lt;Forudsætninger!$B$4,IF('Differentierede effekter'!EO49="",IF(Forudsætninger!$B$4&gt;AL$2-$B$2,Input!$G49,0)+IF(Forudsætninger!$B$4=AL$2-$B$2+1,Input!$K49,0),'Differentierede effekter'!EO49),0)</f>
        <v>0</v>
      </c>
      <c r="AM49" s="3">
        <f ca="1">IF(AM$2-$B$2&lt;Forudsætninger!$B$4,IF('Differentierede effekter'!EP49="",IF(Forudsætninger!$B$4&gt;AM$2-$B$2,Input!$G49,0)+IF(Forudsætninger!$B$4=AM$2-$B$2+1,Input!$K49,0),'Differentierede effekter'!EP49),0)</f>
        <v>0</v>
      </c>
      <c r="AN49" s="3">
        <f ca="1">IF(AN$2-$B$2&lt;Forudsætninger!$B$4,IF('Differentierede effekter'!ET49="",IF(Forudsætninger!$B$4&gt;AN$2-$B$2,Input!$G49,0)+IF(Forudsætninger!$B$4=AN$2-$B$2+1,Input!$K49,0),'Differentierede effekter'!ET49),0)</f>
        <v>0</v>
      </c>
      <c r="AO49" s="3">
        <f ca="1">IF(AO$2-$B$2&lt;Forudsætninger!$B$4,IF('Differentierede effekter'!EX49="",IF(Forudsætninger!$B$4&gt;AO$2-$B$2,Input!$G49,0)+IF(Forudsætninger!$B$4=AO$2-$B$2+1,Input!$K49,0),'Differentierede effekter'!EX49),0)</f>
        <v>0</v>
      </c>
      <c r="AP49" s="3">
        <f ca="1">IF(AP$2-$B$2&lt;Forudsætninger!$B$4,IF('Differentierede effekter'!FB49="",IF(Forudsætninger!$B$4&gt;AP$2-$B$2,Input!$G49,0)+IF(Forudsætninger!$B$4=AP$2-$B$2+1,Input!$K49,0),'Differentierede effekter'!FB49),0)</f>
        <v>0</v>
      </c>
      <c r="AQ49" s="3">
        <f ca="1">IF(AQ$2-$B$2&lt;Forudsætninger!$B$4,IF('Differentierede effekter'!FF49="",IF(Forudsætninger!$B$4&gt;AQ$2-$B$2,Input!$G49,0)+IF(Forudsætninger!$B$4=AQ$2-$B$2+1,Input!$K49,0),'Differentierede effekter'!FF49),0)</f>
        <v>0</v>
      </c>
      <c r="AR49" s="3">
        <f ca="1">IF(AR$2-$B$2&lt;Forudsætninger!$B$4,IF('Differentierede effekter'!FJ49="",IF(Forudsætninger!$B$4&gt;AR$2-$B$2,Input!$G49,0)+IF(Forudsætninger!$B$4=AR$2-$B$2+1,Input!$K49,0),'Differentierede effekter'!FJ49),0)</f>
        <v>0</v>
      </c>
      <c r="AS49" s="3">
        <f ca="1">IF(AS$2-$B$2&lt;Forudsætninger!$B$4,IF('Differentierede effekter'!FN49="",IF(Forudsætninger!$B$4&gt;AS$2-$B$2,Input!$G49,0)+IF(Forudsætninger!$B$4=AS$2-$B$2+1,Input!$K49,0),'Differentierede effekter'!FN49),0)</f>
        <v>0</v>
      </c>
      <c r="AT49" s="3">
        <f ca="1">IF(AT$2-$B$2&lt;Forudsætninger!$B$4,IF('Differentierede effekter'!FR49="",IF(Forudsætninger!$B$4&gt;AT$2-$B$2,Input!$G49,0)+IF(Forudsætninger!$B$4=AT$2-$B$2+1,Input!$K49,0),'Differentierede effekter'!FR49),0)</f>
        <v>0</v>
      </c>
      <c r="AU49" s="3">
        <f ca="1">IF(AU$2-$B$2&lt;Forudsætninger!$B$4,IF('Differentierede effekter'!FV49="",IF(Forudsætninger!$B$4&gt;AU$2-$B$2,Input!$G49,0)+IF(Forudsætninger!$B$4=AU$2-$B$2+1,Input!$K49,0),'Differentierede effekter'!FV49),0)</f>
        <v>0</v>
      </c>
      <c r="AV49" s="3">
        <f ca="1">IF(AV$2-$B$2&lt;Forudsætninger!$B$4,IF('Differentierede effekter'!FZ49="",IF(Forudsætninger!$B$4&gt;AV$2-$B$2,Input!$G49,0)+IF(Forudsætninger!$B$4=AV$2-$B$2+1,Input!$K49,0),'Differentierede effekter'!FZ49),0)</f>
        <v>0</v>
      </c>
      <c r="AW49" s="3">
        <f ca="1">IF(AW$2-$B$2&lt;Forudsætninger!$B$4,IF('Differentierede effekter'!GD49="",IF(Forudsætninger!$B$4&gt;AW$2-$B$2,Input!$G49,0)+IF(Forudsætninger!$B$4=AW$2-$B$2+1,Input!$K49,0),'Differentierede effekter'!GD49),0)</f>
        <v>0</v>
      </c>
      <c r="AX49" s="3">
        <f ca="1">IF(AX$2-$B$2&lt;Forudsætninger!$B$4,IF('Differentierede effekter'!GH49="",IF(Forudsætninger!$B$4&gt;AX$2-$B$2,Input!$G49,0)+IF(Forudsætninger!$B$4=AX$2-$B$2+1,Input!$K49,0),'Differentierede effekter'!GH49),0)</f>
        <v>0</v>
      </c>
      <c r="AY49" s="3">
        <f ca="1">IF(AY$2-$B$2&lt;Forudsætninger!$B$4,IF('Differentierede effekter'!GL49="",IF(Forudsætninger!$B$4&gt;AY$2-$B$2,Input!$G49,0)+IF(Forudsætninger!$B$4=AY$2-$B$2+1,Input!$K49,0),'Differentierede effekter'!GL49),0)</f>
        <v>0</v>
      </c>
      <c r="AZ49" s="4">
        <f ca="1">NPV(Forudsætninger!$B$2,BA49:CX49)*(1+Forudsætninger!$B$2)</f>
        <v>0</v>
      </c>
      <c r="BA49" s="3">
        <f ca="1">Forudsætninger!B129*B49</f>
        <v>0</v>
      </c>
      <c r="BB49" s="3">
        <f ca="1">Forudsætninger!C129*C49</f>
        <v>0</v>
      </c>
      <c r="BC49" s="3">
        <f ca="1">Forudsætninger!D129*D49</f>
        <v>0</v>
      </c>
      <c r="BD49" s="3">
        <f ca="1">Forudsætninger!E129*E49</f>
        <v>0</v>
      </c>
      <c r="BE49" s="3">
        <f ca="1">Forudsætninger!F129*F49</f>
        <v>0</v>
      </c>
      <c r="BF49" s="3">
        <f ca="1">Forudsætninger!G129*G49</f>
        <v>0</v>
      </c>
      <c r="BG49" s="3">
        <f ca="1">Forudsætninger!H129*H49</f>
        <v>0</v>
      </c>
      <c r="BH49" s="3">
        <f ca="1">Forudsætninger!I129*I49</f>
        <v>0</v>
      </c>
      <c r="BI49" s="3">
        <f ca="1">Forudsætninger!J129*J49</f>
        <v>0</v>
      </c>
      <c r="BJ49" s="3">
        <f ca="1">Forudsætninger!K129*K49</f>
        <v>0</v>
      </c>
      <c r="BK49" s="3">
        <f ca="1">Forudsætninger!L129*L49</f>
        <v>0</v>
      </c>
      <c r="BL49" s="3">
        <f ca="1">Forudsætninger!M129*M49</f>
        <v>0</v>
      </c>
      <c r="BM49" s="3">
        <f ca="1">Forudsætninger!N129*N49</f>
        <v>0</v>
      </c>
      <c r="BN49" s="3">
        <f ca="1">Forudsætninger!O129*O49</f>
        <v>0</v>
      </c>
      <c r="BO49" s="3">
        <f ca="1">Forudsætninger!P129*P49</f>
        <v>0</v>
      </c>
      <c r="BP49" s="3">
        <f ca="1">Forudsætninger!Q129*Q49</f>
        <v>0</v>
      </c>
      <c r="BQ49" s="3">
        <f ca="1">Forudsætninger!R129*R49</f>
        <v>0</v>
      </c>
      <c r="BR49" s="3">
        <f ca="1">Forudsætninger!S129*S49</f>
        <v>0</v>
      </c>
      <c r="BS49" s="3">
        <f ca="1">Forudsætninger!T129*T49</f>
        <v>0</v>
      </c>
      <c r="BT49" s="3">
        <f ca="1">Forudsætninger!U129*U49</f>
        <v>0</v>
      </c>
      <c r="BU49" s="3">
        <f ca="1">Forudsætninger!V129*V49</f>
        <v>0</v>
      </c>
      <c r="BV49" s="3">
        <f ca="1">Forudsætninger!W129*W49</f>
        <v>0</v>
      </c>
      <c r="BW49" s="3">
        <f ca="1">Forudsætninger!X129*X49</f>
        <v>0</v>
      </c>
      <c r="BX49" s="3">
        <f ca="1">Forudsætninger!Y129*Y49</f>
        <v>0</v>
      </c>
      <c r="BY49" s="3">
        <f ca="1">Forudsætninger!Z129*Z49</f>
        <v>0</v>
      </c>
      <c r="BZ49" s="3">
        <f ca="1">Forudsætninger!AA129*AA49</f>
        <v>0</v>
      </c>
      <c r="CA49" s="3">
        <f ca="1">Forudsætninger!AB129*AB49</f>
        <v>0</v>
      </c>
      <c r="CB49" s="3">
        <f ca="1">Forudsætninger!AC129*AC49</f>
        <v>0</v>
      </c>
      <c r="CC49" s="3">
        <f ca="1">Forudsætninger!AD129*AD49</f>
        <v>0</v>
      </c>
      <c r="CD49" s="3">
        <f ca="1">Forudsætninger!AE129*AE49</f>
        <v>0</v>
      </c>
      <c r="CE49" s="3">
        <f ca="1">Forudsætninger!AF129*AF49</f>
        <v>0</v>
      </c>
      <c r="CF49" s="3">
        <f ca="1">Forudsætninger!AG129*AG49</f>
        <v>0</v>
      </c>
      <c r="CG49" s="3">
        <f ca="1">Forudsætninger!AH129*AH49</f>
        <v>0</v>
      </c>
      <c r="CH49" s="3">
        <f ca="1">Forudsætninger!AI129*AI49</f>
        <v>0</v>
      </c>
      <c r="CI49" s="3">
        <f ca="1">Forudsætninger!AJ129*AJ49</f>
        <v>0</v>
      </c>
      <c r="CJ49" s="3">
        <f ca="1">Forudsætninger!AK129*AK49</f>
        <v>0</v>
      </c>
      <c r="CK49" s="3">
        <f ca="1">Forudsætninger!AL129*AL49</f>
        <v>0</v>
      </c>
      <c r="CL49" s="3">
        <f ca="1">Forudsætninger!AM129*AM49</f>
        <v>0</v>
      </c>
      <c r="CM49" s="3">
        <f ca="1">Forudsætninger!AN129*AN49</f>
        <v>0</v>
      </c>
      <c r="CN49" s="3">
        <f ca="1">Forudsætninger!AO129*AO49</f>
        <v>0</v>
      </c>
      <c r="CO49" s="3">
        <f ca="1">Forudsætninger!AP129*AP49</f>
        <v>0</v>
      </c>
      <c r="CP49" s="3">
        <f ca="1">Forudsætninger!AQ129*AQ49</f>
        <v>0</v>
      </c>
      <c r="CQ49" s="3">
        <f ca="1">Forudsætninger!AR129*AR49</f>
        <v>0</v>
      </c>
      <c r="CR49" s="3">
        <f ca="1">Forudsætninger!AS129*AS49</f>
        <v>0</v>
      </c>
      <c r="CS49" s="3">
        <f ca="1">Forudsætninger!AT129*AT49</f>
        <v>0</v>
      </c>
      <c r="CT49" s="3">
        <f ca="1">Forudsætninger!AU129*AU49</f>
        <v>0</v>
      </c>
      <c r="CU49" s="3">
        <f ca="1">Forudsætninger!AV129*AV49</f>
        <v>0</v>
      </c>
      <c r="CV49" s="3">
        <f ca="1">Forudsætninger!AW129*AW49</f>
        <v>0</v>
      </c>
      <c r="CW49" s="3">
        <f ca="1">Forudsætninger!AX129*AX49</f>
        <v>0</v>
      </c>
      <c r="CX49" s="3">
        <f ca="1">Forudsætninger!AY129*AY49</f>
        <v>0</v>
      </c>
      <c r="CY49" s="4">
        <f ca="1">NPV(Forudsætninger!$B$3,CZ49:EW49)*(1+Forudsætninger!$B$3)</f>
        <v>0</v>
      </c>
      <c r="CZ49" s="3">
        <f ca="1">Forudsætninger!E275*B49</f>
        <v>0</v>
      </c>
      <c r="DA49" s="3">
        <f ca="1">Forudsætninger!F275*C49</f>
        <v>0</v>
      </c>
      <c r="DB49" s="3">
        <f ca="1">Forudsætninger!G275*D49</f>
        <v>0</v>
      </c>
      <c r="DC49" s="3">
        <f ca="1">Forudsætninger!H275*E49</f>
        <v>0</v>
      </c>
      <c r="DD49" s="3">
        <f ca="1">Forudsætninger!I275*F49</f>
        <v>0</v>
      </c>
      <c r="DE49" s="3">
        <f ca="1">Forudsætninger!J275*G49</f>
        <v>0</v>
      </c>
      <c r="DF49" s="3">
        <f ca="1">Forudsætninger!K275*H49</f>
        <v>0</v>
      </c>
      <c r="DG49" s="3">
        <f ca="1">Forudsætninger!L275*I49</f>
        <v>0</v>
      </c>
      <c r="DH49" s="3">
        <f ca="1">Forudsætninger!M275*J49</f>
        <v>0</v>
      </c>
      <c r="DI49" s="3">
        <f ca="1">Forudsætninger!N275*K49</f>
        <v>0</v>
      </c>
      <c r="DJ49" s="3">
        <f ca="1">Forudsætninger!O275*L49</f>
        <v>0</v>
      </c>
      <c r="DK49" s="3">
        <f ca="1">Forudsætninger!P275*M49</f>
        <v>0</v>
      </c>
      <c r="DL49" s="3">
        <f ca="1">Forudsætninger!Q275*N49</f>
        <v>0</v>
      </c>
      <c r="DM49" s="3">
        <f ca="1">Forudsætninger!R275*O49</f>
        <v>0</v>
      </c>
      <c r="DN49" s="3">
        <f ca="1">Forudsætninger!S275*P49</f>
        <v>0</v>
      </c>
      <c r="DO49" s="3">
        <f ca="1">Forudsætninger!T275*Q49</f>
        <v>0</v>
      </c>
      <c r="DP49" s="3">
        <f ca="1">Forudsætninger!U275*R49</f>
        <v>0</v>
      </c>
      <c r="DQ49" s="3">
        <f ca="1">Forudsætninger!V275*S49</f>
        <v>0</v>
      </c>
      <c r="DR49" s="3">
        <f ca="1">Forudsætninger!W275*T49</f>
        <v>0</v>
      </c>
      <c r="DS49" s="3">
        <f ca="1">Forudsætninger!X275*U49</f>
        <v>0</v>
      </c>
      <c r="DT49" s="3">
        <f ca="1">Forudsætninger!Y275*V49</f>
        <v>0</v>
      </c>
      <c r="DU49" s="3">
        <f ca="1">Forudsætninger!Z275*W49</f>
        <v>0</v>
      </c>
      <c r="DV49" s="3">
        <f ca="1">Forudsætninger!AA275*X49</f>
        <v>0</v>
      </c>
      <c r="DW49" s="3">
        <f ca="1">Forudsætninger!AB275*Y49</f>
        <v>0</v>
      </c>
      <c r="DX49" s="3">
        <f ca="1">Forudsætninger!AC275*Z49</f>
        <v>0</v>
      </c>
      <c r="DY49" s="3">
        <f ca="1">Forudsætninger!AD275*AA49</f>
        <v>0</v>
      </c>
      <c r="DZ49" s="3">
        <f ca="1">Forudsætninger!AE275*AB49</f>
        <v>0</v>
      </c>
      <c r="EA49" s="3">
        <f ca="1">Forudsætninger!AF275*AC49</f>
        <v>0</v>
      </c>
      <c r="EB49" s="3">
        <f ca="1">Forudsætninger!AG275*AD49</f>
        <v>0</v>
      </c>
      <c r="EC49" s="3">
        <f ca="1">Forudsætninger!AH275*AE49</f>
        <v>0</v>
      </c>
      <c r="ED49" s="3">
        <f ca="1">Forudsætninger!AI275*AF49</f>
        <v>0</v>
      </c>
      <c r="EE49" s="3">
        <f ca="1">Forudsætninger!AJ275*AG49</f>
        <v>0</v>
      </c>
      <c r="EF49" s="3">
        <f ca="1">Forudsætninger!AK275*AH49</f>
        <v>0</v>
      </c>
      <c r="EG49" s="3">
        <f ca="1">Forudsætninger!AL275*AI49</f>
        <v>0</v>
      </c>
      <c r="EH49" s="3">
        <f ca="1">Forudsætninger!AM275*AJ49</f>
        <v>0</v>
      </c>
      <c r="EI49" s="3">
        <f ca="1">Forudsætninger!AN275*AK49</f>
        <v>0</v>
      </c>
      <c r="EJ49" s="3">
        <f ca="1">Forudsætninger!AO275*AL49</f>
        <v>0</v>
      </c>
      <c r="EK49" s="3">
        <f ca="1">Forudsætninger!AP275*AM49</f>
        <v>0</v>
      </c>
      <c r="EL49" s="3">
        <f ca="1">Forudsætninger!AQ275*AN49</f>
        <v>0</v>
      </c>
      <c r="EM49" s="3">
        <f ca="1">Forudsætninger!AR275*AO49</f>
        <v>0</v>
      </c>
      <c r="EN49" s="3">
        <f ca="1">Forudsætninger!AS275*AP49</f>
        <v>0</v>
      </c>
      <c r="EO49" s="3">
        <f ca="1">Forudsætninger!AT275*AQ49</f>
        <v>0</v>
      </c>
      <c r="EP49" s="3">
        <f ca="1">Forudsætninger!AU275*AR49</f>
        <v>0</v>
      </c>
      <c r="EQ49" s="3">
        <f ca="1">Forudsætninger!AV275*AS49</f>
        <v>0</v>
      </c>
      <c r="ER49" s="3">
        <f ca="1">Forudsætninger!AW275*AT49</f>
        <v>0</v>
      </c>
      <c r="ES49" s="3">
        <f ca="1">Forudsætninger!AX275*AU49</f>
        <v>0</v>
      </c>
      <c r="ET49" s="3">
        <f ca="1">Forudsætninger!AY275*AV49</f>
        <v>0</v>
      </c>
      <c r="EU49" s="3">
        <f ca="1">Forudsætninger!AZ275*AW49</f>
        <v>0</v>
      </c>
      <c r="EV49" s="3">
        <f ca="1">Forudsætninger!BA275*AX49</f>
        <v>0</v>
      </c>
      <c r="EW49" s="3">
        <f ca="1">Forudsætninger!BB275*AY49</f>
        <v>0</v>
      </c>
      <c r="EX49" s="3">
        <f ca="1">IF(Input!$B49="I",$AZ49,0)</f>
        <v>0</v>
      </c>
      <c r="EY49" s="3">
        <f ca="1">IF(Input!$B49="II",$AZ49,0)</f>
        <v>0</v>
      </c>
      <c r="EZ49" s="3">
        <f ca="1">IF(Input!$B49="III",$AZ49,0)</f>
        <v>0</v>
      </c>
      <c r="FA49" s="3">
        <f ca="1">IF(Input!$B49="IV",$AZ49,0)</f>
        <v>0</v>
      </c>
      <c r="FB49" s="3">
        <f ca="1">IF(Input!$B49="I",$CY49,0)</f>
        <v>0</v>
      </c>
      <c r="FC49" s="3">
        <f ca="1">IF(Input!$B49="II",$CY49,0)</f>
        <v>0</v>
      </c>
      <c r="FD49" s="3">
        <f ca="1">IF(Input!$B49="III",$CY49,0)</f>
        <v>0</v>
      </c>
      <c r="FE49" s="3">
        <f ca="1">IF(Input!$B49="IV",$CY49,0)</f>
        <v>0</v>
      </c>
      <c r="FF49" s="3">
        <f ca="1">IF(Input!$C49="Økonomisk",$AZ49,0)</f>
        <v>0</v>
      </c>
      <c r="FG49" s="3">
        <f ca="1">IF(Input!$C49="Miljø",$AZ49,0)</f>
        <v>0</v>
      </c>
    </row>
    <row r="50" spans="1:163">
      <c r="A50" s="2" t="str">
        <f ca="1">IF(Input!A50="","",Input!A50)</f>
        <v/>
      </c>
      <c r="B50" s="3">
        <f ca="1">IF('Differentierede effekter'!D50="",Input!J50+Input!G50+IF(Forudsætninger!$B$4=1,Input!K50,0),'Differentierede effekter'!D50)</f>
        <v>0</v>
      </c>
      <c r="C50" s="3">
        <f ca="1">IF(C$2-$B$2&lt;Forudsætninger!$B$4,IF('Differentierede effekter'!H50="",IF(Forudsætninger!$B$4&gt;C$2-$B$2,Input!$G50,0)+IF(Forudsætninger!$B$4=C$2-$B$2+1,Input!$K50,0),'Differentierede effekter'!H50),0)</f>
        <v>0</v>
      </c>
      <c r="D50" s="3">
        <f ca="1">IF(D$2-$B$2&lt;Forudsætninger!$B$4,IF('Differentierede effekter'!L50="",IF(Forudsætninger!$B$4&gt;D$2-$B$2,Input!$G50,0)+IF(Forudsætninger!$B$4=D$2-$B$2+1,Input!$K50,0),'Differentierede effekter'!L50),0)</f>
        <v>0</v>
      </c>
      <c r="E50" s="3">
        <f ca="1">IF(E$2-$B$2&lt;Forudsætninger!$B$4,IF('Differentierede effekter'!P50="",IF(Forudsætninger!$B$4&gt;E$2-$B$2,Input!$G50,0)+IF(Forudsætninger!$B$4=E$2-$B$2+1,Input!$K50,0),'Differentierede effekter'!P50),0)</f>
        <v>0</v>
      </c>
      <c r="F50" s="3">
        <f ca="1">IF(F$2-$B$2&lt;Forudsætninger!$B$4,IF('Differentierede effekter'!T50="",IF(Forudsætninger!$B$4&gt;F$2-$B$2,Input!$G50,0)+IF(Forudsætninger!$B$4=F$2-$B$2+1,Input!$K50,0),'Differentierede effekter'!T50),0)</f>
        <v>0</v>
      </c>
      <c r="G50" s="3">
        <f ca="1">IF(G$2-$B$2&lt;Forudsætninger!$B$4,IF('Differentierede effekter'!X50="",IF(Forudsætninger!$B$4&gt;G$2-$B$2,Input!$G50,0)+IF(Forudsætninger!$B$4=G$2-$B$2+1,Input!$K50,0),'Differentierede effekter'!X50),0)</f>
        <v>0</v>
      </c>
      <c r="H50" s="3">
        <f ca="1">IF(H$2-$B$2&lt;Forudsætninger!$B$4,IF('Differentierede effekter'!AB50="",IF(Forudsætninger!$B$4&gt;H$2-$B$2,Input!$G50,0)+IF(Forudsætninger!$B$4=H$2-$B$2+1,Input!$K50,0),'Differentierede effekter'!AB50),0)</f>
        <v>0</v>
      </c>
      <c r="I50" s="3">
        <f ca="1">IF(I$2-$B$2&lt;Forudsætninger!$B$4,IF('Differentierede effekter'!AF50="",IF(Forudsætninger!$B$4&gt;I$2-$B$2,Input!$G50,0)+IF(Forudsætninger!$B$4=I$2-$B$2+1,Input!$K50,0),'Differentierede effekter'!AF50),0)</f>
        <v>0</v>
      </c>
      <c r="J50" s="3">
        <f ca="1">IF(J$2-$B$2&lt;Forudsætninger!$B$4,IF('Differentierede effekter'!AJ50="",IF(Forudsætninger!$B$4&gt;J$2-$B$2,Input!$G50,0)+IF(Forudsætninger!$B$4=J$2-$B$2+1,Input!$K50,0),'Differentierede effekter'!AJ50),0)</f>
        <v>0</v>
      </c>
      <c r="K50" s="3">
        <f ca="1">IF(K$2-$B$2&lt;Forudsætninger!$B$4,IF('Differentierede effekter'!AN50="",IF(Forudsætninger!$B$4&gt;K$2-$B$2,Input!$G50,0)+IF(Forudsætninger!$B$4=K$2-$B$2+1,Input!$K50,0),'Differentierede effekter'!AN50),0)</f>
        <v>0</v>
      </c>
      <c r="L50" s="3">
        <f ca="1">IF(L$2-$B$2&lt;Forudsætninger!$B$4,IF('Differentierede effekter'!AR50="",IF(Forudsætninger!$B$4&gt;L$2-$B$2,Input!$G50,0)+IF(Forudsætninger!$B$4=L$2-$B$2+1,Input!$K50,0),'Differentierede effekter'!AR50),0)</f>
        <v>0</v>
      </c>
      <c r="M50" s="3">
        <f ca="1">IF(M$2-$B$2&lt;Forudsætninger!$B$4,IF('Differentierede effekter'!AV50="",IF(Forudsætninger!$B$4&gt;M$2-$B$2,Input!$G50,0)+IF(Forudsætninger!$B$4=M$2-$B$2+1,Input!$K50,0),'Differentierede effekter'!AV50),0)</f>
        <v>0</v>
      </c>
      <c r="N50" s="3">
        <f ca="1">IF(N$2-$B$2&lt;Forudsætninger!$B$4,IF('Differentierede effekter'!AZ50="",IF(Forudsætninger!$B$4&gt;N$2-$B$2,Input!$G50,0)+IF(Forudsætninger!$B$4=N$2-$B$2+1,Input!$K50,0),'Differentierede effekter'!AZ50),0)</f>
        <v>0</v>
      </c>
      <c r="O50" s="3">
        <f ca="1">IF(O$2-$B$2&lt;Forudsætninger!$B$4,IF('Differentierede effekter'!BD50="",IF(Forudsætninger!$B$4&gt;O$2-$B$2,Input!$G50,0)+IF(Forudsætninger!$B$4=O$2-$B$2+1,Input!$K50,0),'Differentierede effekter'!BD50),0)</f>
        <v>0</v>
      </c>
      <c r="P50" s="3">
        <f ca="1">IF(P$2-$B$2&lt;Forudsætninger!$B$4,IF('Differentierede effekter'!BH50="",IF(Forudsætninger!$B$4&gt;P$2-$B$2,Input!$G50,0)+IF(Forudsætninger!$B$4=P$2-$B$2+1,Input!$K50,0),'Differentierede effekter'!BH50),0)</f>
        <v>0</v>
      </c>
      <c r="Q50" s="3">
        <f ca="1">IF(Q$2-$B$2&lt;Forudsætninger!$B$4,IF('Differentierede effekter'!BL50="",IF(Forudsætninger!$B$4&gt;Q$2-$B$2,Input!$G50,0)+IF(Forudsætninger!$B$4=Q$2-$B$2+1,Input!$K50,0),'Differentierede effekter'!BL50),0)</f>
        <v>0</v>
      </c>
      <c r="R50" s="3">
        <f ca="1">IF(R$2-$B$2&lt;Forudsætninger!$B$4,IF('Differentierede effekter'!BP50="",IF(Forudsætninger!$B$4&gt;R$2-$B$2,Input!$G50,0)+IF(Forudsætninger!$B$4=R$2-$B$2+1,Input!$K50,0),'Differentierede effekter'!BP50),0)</f>
        <v>0</v>
      </c>
      <c r="S50" s="3">
        <f ca="1">IF(S$2-$B$2&lt;Forudsætninger!$B$4,IF('Differentierede effekter'!BT50="",IF(Forudsætninger!$B$4&gt;S$2-$B$2,Input!$G50,0)+IF(Forudsætninger!$B$4=S$2-$B$2+1,Input!$K50,0),'Differentierede effekter'!BT50),0)</f>
        <v>0</v>
      </c>
      <c r="T50" s="3">
        <f ca="1">IF(T$2-$B$2&lt;Forudsætninger!$B$4,IF('Differentierede effekter'!BX50="",IF(Forudsætninger!$B$4&gt;T$2-$B$2,Input!$G50,0)+IF(Forudsætninger!$B$4=T$2-$B$2+1,Input!$K50,0),'Differentierede effekter'!BX50),0)</f>
        <v>0</v>
      </c>
      <c r="U50" s="3">
        <f ca="1">IF(U$2-$B$2&lt;Forudsætninger!$B$4,IF('Differentierede effekter'!CB50="",IF(Forudsætninger!$B$4&gt;U$2-$B$2,Input!$G50,0)+IF(Forudsætninger!$B$4=U$2-$B$2+1,Input!$K50,0),'Differentierede effekter'!CB50),0)</f>
        <v>0</v>
      </c>
      <c r="V50" s="3">
        <f ca="1">IF(V$2-$B$2&lt;Forudsætninger!$B$4,IF('Differentierede effekter'!CF50="",IF(Forudsætninger!$B$4&gt;V$2-$B$2,Input!$G50,0)+IF(Forudsætninger!$B$4=V$2-$B$2+1,Input!$K50,0),'Differentierede effekter'!CF50),0)</f>
        <v>0</v>
      </c>
      <c r="W50" s="3">
        <f ca="1">IF(W$2-$B$2&lt;Forudsætninger!$B$4,IF('Differentierede effekter'!CJ50="",IF(Forudsætninger!$B$4&gt;W$2-$B$2,Input!$G50,0)+IF(Forudsætninger!$B$4=W$2-$B$2+1,Input!$K50,0),'Differentierede effekter'!CJ50),0)</f>
        <v>0</v>
      </c>
      <c r="X50" s="3">
        <f ca="1">IF(X$2-$B$2&lt;Forudsætninger!$B$4,IF('Differentierede effekter'!CN50="",IF(Forudsætninger!$B$4&gt;X$2-$B$2,Input!$G50,0)+IF(Forudsætninger!$B$4=X$2-$B$2+1,Input!$K50,0),'Differentierede effekter'!CN50),0)</f>
        <v>0</v>
      </c>
      <c r="Y50" s="3">
        <f ca="1">IF(Y$2-$B$2&lt;Forudsætninger!$B$4,IF('Differentierede effekter'!CR50="",IF(Forudsætninger!$B$4&gt;Y$2-$B$2,Input!$G50,0)+IF(Forudsætninger!$B$4=Y$2-$B$2+1,Input!$K50,0),'Differentierede effekter'!CR50),0)</f>
        <v>0</v>
      </c>
      <c r="Z50" s="3">
        <f ca="1">IF(Z$2-$B$2&lt;Forudsætninger!$B$4,IF('Differentierede effekter'!CV50="",IF(Forudsætninger!$B$4&gt;Z$2-$B$2,Input!$G50,0)+IF(Forudsætninger!$B$4=Z$2-$B$2+1,Input!$K50,0),'Differentierede effekter'!CV50),0)</f>
        <v>0</v>
      </c>
      <c r="AA50" s="3">
        <f ca="1">IF(AA$2-$B$2&lt;Forudsætninger!$B$4,IF('Differentierede effekter'!CZ50="",IF(Forudsætninger!$B$4&gt;AA$2-$B$2,Input!$G50,0)+IF(Forudsætninger!$B$4=AA$2-$B$2+1,Input!$K50,0),'Differentierede effekter'!CZ50),0)</f>
        <v>0</v>
      </c>
      <c r="AB50" s="3">
        <f ca="1">IF(AB$2-$B$2&lt;Forudsætninger!$B$4,IF('Differentierede effekter'!DD50="",IF(Forudsætninger!$B$4&gt;AB$2-$B$2,Input!$G50,0)+IF(Forudsætninger!$B$4=AB$2-$B$2+1,Input!$K50,0),'Differentierede effekter'!DD50),0)</f>
        <v>0</v>
      </c>
      <c r="AC50" s="3">
        <f ca="1">IF(AC$2-$B$2&lt;Forudsætninger!$B$4,IF('Differentierede effekter'!DH50="",IF(Forudsætninger!$B$4&gt;AC$2-$B$2,Input!$G50,0)+IF(Forudsætninger!$B$4=AC$2-$B$2+1,Input!$K50,0),'Differentierede effekter'!DH50),0)</f>
        <v>0</v>
      </c>
      <c r="AD50" s="3">
        <f ca="1">IF(AD$2-$B$2&lt;Forudsætninger!$B$4,IF('Differentierede effekter'!DL50="",IF(Forudsætninger!$B$4&gt;AD$2-$B$2,Input!$G50,0)+IF(Forudsætninger!$B$4=AD$2-$B$2+1,Input!$K50,0),'Differentierede effekter'!DL50),0)</f>
        <v>0</v>
      </c>
      <c r="AE50" s="3">
        <f ca="1">IF(AE$2-$B$2&lt;Forudsætninger!$B$4,IF('Differentierede effekter'!DP50="",IF(Forudsætninger!$B$4&gt;AE$2-$B$2,Input!$G50,0)+IF(Forudsætninger!$B$4=AE$2-$B$2+1,Input!$K50,0),'Differentierede effekter'!DP50),0)</f>
        <v>0</v>
      </c>
      <c r="AF50" s="3">
        <f ca="1">IF(AF$2-$B$2&lt;Forudsætninger!$B$4,IF('Differentierede effekter'!DQ50="",IF(Forudsætninger!$B$4&gt;AF$2-$B$2,Input!$G50,0)+IF(Forudsætninger!$B$4=AF$2-$B$2+1,Input!$K50,0),'Differentierede effekter'!DQ50),0)</f>
        <v>0</v>
      </c>
      <c r="AG50" s="3">
        <f ca="1">IF(AG$2-$B$2&lt;Forudsætninger!$B$4,IF('Differentierede effekter'!DU50="",IF(Forudsætninger!$B$4&gt;AG$2-$B$2,Input!$G50,0)+IF(Forudsætninger!$B$4=AG$2-$B$2+1,Input!$K50,0),'Differentierede effekter'!DU50),0)</f>
        <v>0</v>
      </c>
      <c r="AH50" s="3">
        <f ca="1">IF(AH$2-$B$2&lt;Forudsætninger!$B$4,IF('Differentierede effekter'!DY50="",IF(Forudsætninger!$B$4&gt;AH$2-$B$2,Input!$G50,0)+IF(Forudsætninger!$B$4=AH$2-$B$2+1,Input!$K50,0),'Differentierede effekter'!DY50),0)</f>
        <v>0</v>
      </c>
      <c r="AI50" s="3">
        <f ca="1">IF(AI$2-$B$2&lt;Forudsætninger!$B$4,IF('Differentierede effekter'!EC50="",IF(Forudsætninger!$B$4&gt;AI$2-$B$2,Input!$G50,0)+IF(Forudsætninger!$B$4=AI$2-$B$2+1,Input!$K50,0),'Differentierede effekter'!EC50),0)</f>
        <v>0</v>
      </c>
      <c r="AJ50" s="3">
        <f ca="1">IF(AJ$2-$B$2&lt;Forudsætninger!$B$4,IF('Differentierede effekter'!EG50="",IF(Forudsætninger!$B$4&gt;AJ$2-$B$2,Input!$G50,0)+IF(Forudsætninger!$B$4=AJ$2-$B$2+1,Input!$K50,0),'Differentierede effekter'!EG50),0)</f>
        <v>0</v>
      </c>
      <c r="AK50" s="3">
        <f ca="1">IF(AK$2-$B$2&lt;Forudsætninger!$B$4,IF('Differentierede effekter'!EK50="",IF(Forudsætninger!$B$4&gt;AK$2-$B$2,Input!$G50,0)+IF(Forudsætninger!$B$4=AK$2-$B$2+1,Input!$K50,0),'Differentierede effekter'!EK50),0)</f>
        <v>0</v>
      </c>
      <c r="AL50" s="3">
        <f ca="1">IF(AL$2-$B$2&lt;Forudsætninger!$B$4,IF('Differentierede effekter'!EO50="",IF(Forudsætninger!$B$4&gt;AL$2-$B$2,Input!$G50,0)+IF(Forudsætninger!$B$4=AL$2-$B$2+1,Input!$K50,0),'Differentierede effekter'!EO50),0)</f>
        <v>0</v>
      </c>
      <c r="AM50" s="3">
        <f ca="1">IF(AM$2-$B$2&lt;Forudsætninger!$B$4,IF('Differentierede effekter'!EP50="",IF(Forudsætninger!$B$4&gt;AM$2-$B$2,Input!$G50,0)+IF(Forudsætninger!$B$4=AM$2-$B$2+1,Input!$K50,0),'Differentierede effekter'!EP50),0)</f>
        <v>0</v>
      </c>
      <c r="AN50" s="3">
        <f ca="1">IF(AN$2-$B$2&lt;Forudsætninger!$B$4,IF('Differentierede effekter'!ET50="",IF(Forudsætninger!$B$4&gt;AN$2-$B$2,Input!$G50,0)+IF(Forudsætninger!$B$4=AN$2-$B$2+1,Input!$K50,0),'Differentierede effekter'!ET50),0)</f>
        <v>0</v>
      </c>
      <c r="AO50" s="3">
        <f ca="1">IF(AO$2-$B$2&lt;Forudsætninger!$B$4,IF('Differentierede effekter'!EX50="",IF(Forudsætninger!$B$4&gt;AO$2-$B$2,Input!$G50,0)+IF(Forudsætninger!$B$4=AO$2-$B$2+1,Input!$K50,0),'Differentierede effekter'!EX50),0)</f>
        <v>0</v>
      </c>
      <c r="AP50" s="3">
        <f ca="1">IF(AP$2-$B$2&lt;Forudsætninger!$B$4,IF('Differentierede effekter'!FB50="",IF(Forudsætninger!$B$4&gt;AP$2-$B$2,Input!$G50,0)+IF(Forudsætninger!$B$4=AP$2-$B$2+1,Input!$K50,0),'Differentierede effekter'!FB50),0)</f>
        <v>0</v>
      </c>
      <c r="AQ50" s="3">
        <f ca="1">IF(AQ$2-$B$2&lt;Forudsætninger!$B$4,IF('Differentierede effekter'!FF50="",IF(Forudsætninger!$B$4&gt;AQ$2-$B$2,Input!$G50,0)+IF(Forudsætninger!$B$4=AQ$2-$B$2+1,Input!$K50,0),'Differentierede effekter'!FF50),0)</f>
        <v>0</v>
      </c>
      <c r="AR50" s="3">
        <f ca="1">IF(AR$2-$B$2&lt;Forudsætninger!$B$4,IF('Differentierede effekter'!FJ50="",IF(Forudsætninger!$B$4&gt;AR$2-$B$2,Input!$G50,0)+IF(Forudsætninger!$B$4=AR$2-$B$2+1,Input!$K50,0),'Differentierede effekter'!FJ50),0)</f>
        <v>0</v>
      </c>
      <c r="AS50" s="3">
        <f ca="1">IF(AS$2-$B$2&lt;Forudsætninger!$B$4,IF('Differentierede effekter'!FN50="",IF(Forudsætninger!$B$4&gt;AS$2-$B$2,Input!$G50,0)+IF(Forudsætninger!$B$4=AS$2-$B$2+1,Input!$K50,0),'Differentierede effekter'!FN50),0)</f>
        <v>0</v>
      </c>
      <c r="AT50" s="3">
        <f ca="1">IF(AT$2-$B$2&lt;Forudsætninger!$B$4,IF('Differentierede effekter'!FR50="",IF(Forudsætninger!$B$4&gt;AT$2-$B$2,Input!$G50,0)+IF(Forudsætninger!$B$4=AT$2-$B$2+1,Input!$K50,0),'Differentierede effekter'!FR50),0)</f>
        <v>0</v>
      </c>
      <c r="AU50" s="3">
        <f ca="1">IF(AU$2-$B$2&lt;Forudsætninger!$B$4,IF('Differentierede effekter'!FV50="",IF(Forudsætninger!$B$4&gt;AU$2-$B$2,Input!$G50,0)+IF(Forudsætninger!$B$4=AU$2-$B$2+1,Input!$K50,0),'Differentierede effekter'!FV50),0)</f>
        <v>0</v>
      </c>
      <c r="AV50" s="3">
        <f ca="1">IF(AV$2-$B$2&lt;Forudsætninger!$B$4,IF('Differentierede effekter'!FZ50="",IF(Forudsætninger!$B$4&gt;AV$2-$B$2,Input!$G50,0)+IF(Forudsætninger!$B$4=AV$2-$B$2+1,Input!$K50,0),'Differentierede effekter'!FZ50),0)</f>
        <v>0</v>
      </c>
      <c r="AW50" s="3">
        <f ca="1">IF(AW$2-$B$2&lt;Forudsætninger!$B$4,IF('Differentierede effekter'!GD50="",IF(Forudsætninger!$B$4&gt;AW$2-$B$2,Input!$G50,0)+IF(Forudsætninger!$B$4=AW$2-$B$2+1,Input!$K50,0),'Differentierede effekter'!GD50),0)</f>
        <v>0</v>
      </c>
      <c r="AX50" s="3">
        <f ca="1">IF(AX$2-$B$2&lt;Forudsætninger!$B$4,IF('Differentierede effekter'!GH50="",IF(Forudsætninger!$B$4&gt;AX$2-$B$2,Input!$G50,0)+IF(Forudsætninger!$B$4=AX$2-$B$2+1,Input!$K50,0),'Differentierede effekter'!GH50),0)</f>
        <v>0</v>
      </c>
      <c r="AY50" s="3">
        <f ca="1">IF(AY$2-$B$2&lt;Forudsætninger!$B$4,IF('Differentierede effekter'!GL50="",IF(Forudsætninger!$B$4&gt;AY$2-$B$2,Input!$G50,0)+IF(Forudsætninger!$B$4=AY$2-$B$2+1,Input!$K50,0),'Differentierede effekter'!GL50),0)</f>
        <v>0</v>
      </c>
      <c r="AZ50" s="4">
        <f ca="1">NPV(Forudsætninger!$B$2,BA50:CX50)*(1+Forudsætninger!$B$2)</f>
        <v>0</v>
      </c>
      <c r="BA50" s="3">
        <f ca="1">Forudsætninger!B130*B50</f>
        <v>0</v>
      </c>
      <c r="BB50" s="3">
        <f ca="1">Forudsætninger!C130*C50</f>
        <v>0</v>
      </c>
      <c r="BC50" s="3">
        <f ca="1">Forudsætninger!D130*D50</f>
        <v>0</v>
      </c>
      <c r="BD50" s="3">
        <f ca="1">Forudsætninger!E130*E50</f>
        <v>0</v>
      </c>
      <c r="BE50" s="3">
        <f ca="1">Forudsætninger!F130*F50</f>
        <v>0</v>
      </c>
      <c r="BF50" s="3">
        <f ca="1">Forudsætninger!G130*G50</f>
        <v>0</v>
      </c>
      <c r="BG50" s="3">
        <f ca="1">Forudsætninger!H130*H50</f>
        <v>0</v>
      </c>
      <c r="BH50" s="3">
        <f ca="1">Forudsætninger!I130*I50</f>
        <v>0</v>
      </c>
      <c r="BI50" s="3">
        <f ca="1">Forudsætninger!J130*J50</f>
        <v>0</v>
      </c>
      <c r="BJ50" s="3">
        <f ca="1">Forudsætninger!K130*K50</f>
        <v>0</v>
      </c>
      <c r="BK50" s="3">
        <f ca="1">Forudsætninger!L130*L50</f>
        <v>0</v>
      </c>
      <c r="BL50" s="3">
        <f ca="1">Forudsætninger!M130*M50</f>
        <v>0</v>
      </c>
      <c r="BM50" s="3">
        <f ca="1">Forudsætninger!N130*N50</f>
        <v>0</v>
      </c>
      <c r="BN50" s="3">
        <f ca="1">Forudsætninger!O130*O50</f>
        <v>0</v>
      </c>
      <c r="BO50" s="3">
        <f ca="1">Forudsætninger!P130*P50</f>
        <v>0</v>
      </c>
      <c r="BP50" s="3">
        <f ca="1">Forudsætninger!Q130*Q50</f>
        <v>0</v>
      </c>
      <c r="BQ50" s="3">
        <f ca="1">Forudsætninger!R130*R50</f>
        <v>0</v>
      </c>
      <c r="BR50" s="3">
        <f ca="1">Forudsætninger!S130*S50</f>
        <v>0</v>
      </c>
      <c r="BS50" s="3">
        <f ca="1">Forudsætninger!T130*T50</f>
        <v>0</v>
      </c>
      <c r="BT50" s="3">
        <f ca="1">Forudsætninger!U130*U50</f>
        <v>0</v>
      </c>
      <c r="BU50" s="3">
        <f ca="1">Forudsætninger!V130*V50</f>
        <v>0</v>
      </c>
      <c r="BV50" s="3">
        <f ca="1">Forudsætninger!W130*W50</f>
        <v>0</v>
      </c>
      <c r="BW50" s="3">
        <f ca="1">Forudsætninger!X130*X50</f>
        <v>0</v>
      </c>
      <c r="BX50" s="3">
        <f ca="1">Forudsætninger!Y130*Y50</f>
        <v>0</v>
      </c>
      <c r="BY50" s="3">
        <f ca="1">Forudsætninger!Z130*Z50</f>
        <v>0</v>
      </c>
      <c r="BZ50" s="3">
        <f ca="1">Forudsætninger!AA130*AA50</f>
        <v>0</v>
      </c>
      <c r="CA50" s="3">
        <f ca="1">Forudsætninger!AB130*AB50</f>
        <v>0</v>
      </c>
      <c r="CB50" s="3">
        <f ca="1">Forudsætninger!AC130*AC50</f>
        <v>0</v>
      </c>
      <c r="CC50" s="3">
        <f ca="1">Forudsætninger!AD130*AD50</f>
        <v>0</v>
      </c>
      <c r="CD50" s="3">
        <f ca="1">Forudsætninger!AE130*AE50</f>
        <v>0</v>
      </c>
      <c r="CE50" s="3">
        <f ca="1">Forudsætninger!AF130*AF50</f>
        <v>0</v>
      </c>
      <c r="CF50" s="3">
        <f ca="1">Forudsætninger!AG130*AG50</f>
        <v>0</v>
      </c>
      <c r="CG50" s="3">
        <f ca="1">Forudsætninger!AH130*AH50</f>
        <v>0</v>
      </c>
      <c r="CH50" s="3">
        <f ca="1">Forudsætninger!AI130*AI50</f>
        <v>0</v>
      </c>
      <c r="CI50" s="3">
        <f ca="1">Forudsætninger!AJ130*AJ50</f>
        <v>0</v>
      </c>
      <c r="CJ50" s="3">
        <f ca="1">Forudsætninger!AK130*AK50</f>
        <v>0</v>
      </c>
      <c r="CK50" s="3">
        <f ca="1">Forudsætninger!AL130*AL50</f>
        <v>0</v>
      </c>
      <c r="CL50" s="3">
        <f ca="1">Forudsætninger!AM130*AM50</f>
        <v>0</v>
      </c>
      <c r="CM50" s="3">
        <f ca="1">Forudsætninger!AN130*AN50</f>
        <v>0</v>
      </c>
      <c r="CN50" s="3">
        <f ca="1">Forudsætninger!AO130*AO50</f>
        <v>0</v>
      </c>
      <c r="CO50" s="3">
        <f ca="1">Forudsætninger!AP130*AP50</f>
        <v>0</v>
      </c>
      <c r="CP50" s="3">
        <f ca="1">Forudsætninger!AQ130*AQ50</f>
        <v>0</v>
      </c>
      <c r="CQ50" s="3">
        <f ca="1">Forudsætninger!AR130*AR50</f>
        <v>0</v>
      </c>
      <c r="CR50" s="3">
        <f ca="1">Forudsætninger!AS130*AS50</f>
        <v>0</v>
      </c>
      <c r="CS50" s="3">
        <f ca="1">Forudsætninger!AT130*AT50</f>
        <v>0</v>
      </c>
      <c r="CT50" s="3">
        <f ca="1">Forudsætninger!AU130*AU50</f>
        <v>0</v>
      </c>
      <c r="CU50" s="3">
        <f ca="1">Forudsætninger!AV130*AV50</f>
        <v>0</v>
      </c>
      <c r="CV50" s="3">
        <f ca="1">Forudsætninger!AW130*AW50</f>
        <v>0</v>
      </c>
      <c r="CW50" s="3">
        <f ca="1">Forudsætninger!AX130*AX50</f>
        <v>0</v>
      </c>
      <c r="CX50" s="3">
        <f ca="1">Forudsætninger!AY130*AY50</f>
        <v>0</v>
      </c>
      <c r="CY50" s="4">
        <f ca="1">NPV(Forudsætninger!$B$3,CZ50:EW50)*(1+Forudsætninger!$B$3)</f>
        <v>0</v>
      </c>
      <c r="CZ50" s="3">
        <f ca="1">Forudsætninger!E276*B50</f>
        <v>0</v>
      </c>
      <c r="DA50" s="3">
        <f ca="1">Forudsætninger!F276*C50</f>
        <v>0</v>
      </c>
      <c r="DB50" s="3">
        <f ca="1">Forudsætninger!G276*D50</f>
        <v>0</v>
      </c>
      <c r="DC50" s="3">
        <f ca="1">Forudsætninger!H276*E50</f>
        <v>0</v>
      </c>
      <c r="DD50" s="3">
        <f ca="1">Forudsætninger!I276*F50</f>
        <v>0</v>
      </c>
      <c r="DE50" s="3">
        <f ca="1">Forudsætninger!J276*G50</f>
        <v>0</v>
      </c>
      <c r="DF50" s="3">
        <f ca="1">Forudsætninger!K276*H50</f>
        <v>0</v>
      </c>
      <c r="DG50" s="3">
        <f ca="1">Forudsætninger!L276*I50</f>
        <v>0</v>
      </c>
      <c r="DH50" s="3">
        <f ca="1">Forudsætninger!M276*J50</f>
        <v>0</v>
      </c>
      <c r="DI50" s="3">
        <f ca="1">Forudsætninger!N276*K50</f>
        <v>0</v>
      </c>
      <c r="DJ50" s="3">
        <f ca="1">Forudsætninger!O276*L50</f>
        <v>0</v>
      </c>
      <c r="DK50" s="3">
        <f ca="1">Forudsætninger!P276*M50</f>
        <v>0</v>
      </c>
      <c r="DL50" s="3">
        <f ca="1">Forudsætninger!Q276*N50</f>
        <v>0</v>
      </c>
      <c r="DM50" s="3">
        <f ca="1">Forudsætninger!R276*O50</f>
        <v>0</v>
      </c>
      <c r="DN50" s="3">
        <f ca="1">Forudsætninger!S276*P50</f>
        <v>0</v>
      </c>
      <c r="DO50" s="3">
        <f ca="1">Forudsætninger!T276*Q50</f>
        <v>0</v>
      </c>
      <c r="DP50" s="3">
        <f ca="1">Forudsætninger!U276*R50</f>
        <v>0</v>
      </c>
      <c r="DQ50" s="3">
        <f ca="1">Forudsætninger!V276*S50</f>
        <v>0</v>
      </c>
      <c r="DR50" s="3">
        <f ca="1">Forudsætninger!W276*T50</f>
        <v>0</v>
      </c>
      <c r="DS50" s="3">
        <f ca="1">Forudsætninger!X276*U50</f>
        <v>0</v>
      </c>
      <c r="DT50" s="3">
        <f ca="1">Forudsætninger!Y276*V50</f>
        <v>0</v>
      </c>
      <c r="DU50" s="3">
        <f ca="1">Forudsætninger!Z276*W50</f>
        <v>0</v>
      </c>
      <c r="DV50" s="3">
        <f ca="1">Forudsætninger!AA276*X50</f>
        <v>0</v>
      </c>
      <c r="DW50" s="3">
        <f ca="1">Forudsætninger!AB276*Y50</f>
        <v>0</v>
      </c>
      <c r="DX50" s="3">
        <f ca="1">Forudsætninger!AC276*Z50</f>
        <v>0</v>
      </c>
      <c r="DY50" s="3">
        <f ca="1">Forudsætninger!AD276*AA50</f>
        <v>0</v>
      </c>
      <c r="DZ50" s="3">
        <f ca="1">Forudsætninger!AE276*AB50</f>
        <v>0</v>
      </c>
      <c r="EA50" s="3">
        <f ca="1">Forudsætninger!AF276*AC50</f>
        <v>0</v>
      </c>
      <c r="EB50" s="3">
        <f ca="1">Forudsætninger!AG276*AD50</f>
        <v>0</v>
      </c>
      <c r="EC50" s="3">
        <f ca="1">Forudsætninger!AH276*AE50</f>
        <v>0</v>
      </c>
      <c r="ED50" s="3">
        <f ca="1">Forudsætninger!AI276*AF50</f>
        <v>0</v>
      </c>
      <c r="EE50" s="3">
        <f ca="1">Forudsætninger!AJ276*AG50</f>
        <v>0</v>
      </c>
      <c r="EF50" s="3">
        <f ca="1">Forudsætninger!AK276*AH50</f>
        <v>0</v>
      </c>
      <c r="EG50" s="3">
        <f ca="1">Forudsætninger!AL276*AI50</f>
        <v>0</v>
      </c>
      <c r="EH50" s="3">
        <f ca="1">Forudsætninger!AM276*AJ50</f>
        <v>0</v>
      </c>
      <c r="EI50" s="3">
        <f ca="1">Forudsætninger!AN276*AK50</f>
        <v>0</v>
      </c>
      <c r="EJ50" s="3">
        <f ca="1">Forudsætninger!AO276*AL50</f>
        <v>0</v>
      </c>
      <c r="EK50" s="3">
        <f ca="1">Forudsætninger!AP276*AM50</f>
        <v>0</v>
      </c>
      <c r="EL50" s="3">
        <f ca="1">Forudsætninger!AQ276*AN50</f>
        <v>0</v>
      </c>
      <c r="EM50" s="3">
        <f ca="1">Forudsætninger!AR276*AO50</f>
        <v>0</v>
      </c>
      <c r="EN50" s="3">
        <f ca="1">Forudsætninger!AS276*AP50</f>
        <v>0</v>
      </c>
      <c r="EO50" s="3">
        <f ca="1">Forudsætninger!AT276*AQ50</f>
        <v>0</v>
      </c>
      <c r="EP50" s="3">
        <f ca="1">Forudsætninger!AU276*AR50</f>
        <v>0</v>
      </c>
      <c r="EQ50" s="3">
        <f ca="1">Forudsætninger!AV276*AS50</f>
        <v>0</v>
      </c>
      <c r="ER50" s="3">
        <f ca="1">Forudsætninger!AW276*AT50</f>
        <v>0</v>
      </c>
      <c r="ES50" s="3">
        <f ca="1">Forudsætninger!AX276*AU50</f>
        <v>0</v>
      </c>
      <c r="ET50" s="3">
        <f ca="1">Forudsætninger!AY276*AV50</f>
        <v>0</v>
      </c>
      <c r="EU50" s="3">
        <f ca="1">Forudsætninger!AZ276*AW50</f>
        <v>0</v>
      </c>
      <c r="EV50" s="3">
        <f ca="1">Forudsætninger!BA276*AX50</f>
        <v>0</v>
      </c>
      <c r="EW50" s="3">
        <f ca="1">Forudsætninger!BB276*AY50</f>
        <v>0</v>
      </c>
      <c r="EX50" s="3">
        <f ca="1">IF(Input!$B50="I",$AZ50,0)</f>
        <v>0</v>
      </c>
      <c r="EY50" s="3">
        <f ca="1">IF(Input!$B50="II",$AZ50,0)</f>
        <v>0</v>
      </c>
      <c r="EZ50" s="3">
        <f ca="1">IF(Input!$B50="III",$AZ50,0)</f>
        <v>0</v>
      </c>
      <c r="FA50" s="3">
        <f ca="1">IF(Input!$B50="IV",$AZ50,0)</f>
        <v>0</v>
      </c>
      <c r="FB50" s="3">
        <f ca="1">IF(Input!$B50="I",$CY50,0)</f>
        <v>0</v>
      </c>
      <c r="FC50" s="3">
        <f ca="1">IF(Input!$B50="II",$CY50,0)</f>
        <v>0</v>
      </c>
      <c r="FD50" s="3">
        <f ca="1">IF(Input!$B50="III",$CY50,0)</f>
        <v>0</v>
      </c>
      <c r="FE50" s="3">
        <f ca="1">IF(Input!$B50="IV",$CY50,0)</f>
        <v>0</v>
      </c>
      <c r="FF50" s="3">
        <f ca="1">IF(Input!$C50="Økonomisk",$AZ50,0)</f>
        <v>0</v>
      </c>
      <c r="FG50" s="3">
        <f ca="1">IF(Input!$C50="Miljø",$AZ50,0)</f>
        <v>0</v>
      </c>
    </row>
    <row r="51" spans="1:163">
      <c r="A51" s="2" t="str">
        <f ca="1">IF(Input!A51="","",Input!A51)</f>
        <v/>
      </c>
      <c r="B51" s="3">
        <f ca="1">IF('Differentierede effekter'!D51="",Input!J51+Input!G51+IF(Forudsætninger!$B$4=1,Input!K51,0),'Differentierede effekter'!D51)</f>
        <v>0</v>
      </c>
      <c r="C51" s="3">
        <f ca="1">IF(C$2-$B$2&lt;Forudsætninger!$B$4,IF('Differentierede effekter'!H51="",IF(Forudsætninger!$B$4&gt;C$2-$B$2,Input!$G51,0)+IF(Forudsætninger!$B$4=C$2-$B$2+1,Input!$K51,0),'Differentierede effekter'!H51),0)</f>
        <v>0</v>
      </c>
      <c r="D51" s="3">
        <f ca="1">IF(D$2-$B$2&lt;Forudsætninger!$B$4,IF('Differentierede effekter'!L51="",IF(Forudsætninger!$B$4&gt;D$2-$B$2,Input!$G51,0)+IF(Forudsætninger!$B$4=D$2-$B$2+1,Input!$K51,0),'Differentierede effekter'!L51),0)</f>
        <v>0</v>
      </c>
      <c r="E51" s="3">
        <f ca="1">IF(E$2-$B$2&lt;Forudsætninger!$B$4,IF('Differentierede effekter'!P51="",IF(Forudsætninger!$B$4&gt;E$2-$B$2,Input!$G51,0)+IF(Forudsætninger!$B$4=E$2-$B$2+1,Input!$K51,0),'Differentierede effekter'!P51),0)</f>
        <v>0</v>
      </c>
      <c r="F51" s="3">
        <f ca="1">IF(F$2-$B$2&lt;Forudsætninger!$B$4,IF('Differentierede effekter'!T51="",IF(Forudsætninger!$B$4&gt;F$2-$B$2,Input!$G51,0)+IF(Forudsætninger!$B$4=F$2-$B$2+1,Input!$K51,0),'Differentierede effekter'!T51),0)</f>
        <v>0</v>
      </c>
      <c r="G51" s="3">
        <f ca="1">IF(G$2-$B$2&lt;Forudsætninger!$B$4,IF('Differentierede effekter'!X51="",IF(Forudsætninger!$B$4&gt;G$2-$B$2,Input!$G51,0)+IF(Forudsætninger!$B$4=G$2-$B$2+1,Input!$K51,0),'Differentierede effekter'!X51),0)</f>
        <v>0</v>
      </c>
      <c r="H51" s="3">
        <f ca="1">IF(H$2-$B$2&lt;Forudsætninger!$B$4,IF('Differentierede effekter'!AB51="",IF(Forudsætninger!$B$4&gt;H$2-$B$2,Input!$G51,0)+IF(Forudsætninger!$B$4=H$2-$B$2+1,Input!$K51,0),'Differentierede effekter'!AB51),0)</f>
        <v>0</v>
      </c>
      <c r="I51" s="3">
        <f ca="1">IF(I$2-$B$2&lt;Forudsætninger!$B$4,IF('Differentierede effekter'!AF51="",IF(Forudsætninger!$B$4&gt;I$2-$B$2,Input!$G51,0)+IF(Forudsætninger!$B$4=I$2-$B$2+1,Input!$K51,0),'Differentierede effekter'!AF51),0)</f>
        <v>0</v>
      </c>
      <c r="J51" s="3">
        <f ca="1">IF(J$2-$B$2&lt;Forudsætninger!$B$4,IF('Differentierede effekter'!AJ51="",IF(Forudsætninger!$B$4&gt;J$2-$B$2,Input!$G51,0)+IF(Forudsætninger!$B$4=J$2-$B$2+1,Input!$K51,0),'Differentierede effekter'!AJ51),0)</f>
        <v>0</v>
      </c>
      <c r="K51" s="3">
        <f ca="1">IF(K$2-$B$2&lt;Forudsætninger!$B$4,IF('Differentierede effekter'!AN51="",IF(Forudsætninger!$B$4&gt;K$2-$B$2,Input!$G51,0)+IF(Forudsætninger!$B$4=K$2-$B$2+1,Input!$K51,0),'Differentierede effekter'!AN51),0)</f>
        <v>0</v>
      </c>
      <c r="L51" s="3">
        <f ca="1">IF(L$2-$B$2&lt;Forudsætninger!$B$4,IF('Differentierede effekter'!AR51="",IF(Forudsætninger!$B$4&gt;L$2-$B$2,Input!$G51,0)+IF(Forudsætninger!$B$4=L$2-$B$2+1,Input!$K51,0),'Differentierede effekter'!AR51),0)</f>
        <v>0</v>
      </c>
      <c r="M51" s="3">
        <f ca="1">IF(M$2-$B$2&lt;Forudsætninger!$B$4,IF('Differentierede effekter'!AV51="",IF(Forudsætninger!$B$4&gt;M$2-$B$2,Input!$G51,0)+IF(Forudsætninger!$B$4=M$2-$B$2+1,Input!$K51,0),'Differentierede effekter'!AV51),0)</f>
        <v>0</v>
      </c>
      <c r="N51" s="3">
        <f ca="1">IF(N$2-$B$2&lt;Forudsætninger!$B$4,IF('Differentierede effekter'!AZ51="",IF(Forudsætninger!$B$4&gt;N$2-$B$2,Input!$G51,0)+IF(Forudsætninger!$B$4=N$2-$B$2+1,Input!$K51,0),'Differentierede effekter'!AZ51),0)</f>
        <v>0</v>
      </c>
      <c r="O51" s="3">
        <f ca="1">IF(O$2-$B$2&lt;Forudsætninger!$B$4,IF('Differentierede effekter'!BD51="",IF(Forudsætninger!$B$4&gt;O$2-$B$2,Input!$G51,0)+IF(Forudsætninger!$B$4=O$2-$B$2+1,Input!$K51,0),'Differentierede effekter'!BD51),0)</f>
        <v>0</v>
      </c>
      <c r="P51" s="3">
        <f ca="1">IF(P$2-$B$2&lt;Forudsætninger!$B$4,IF('Differentierede effekter'!BH51="",IF(Forudsætninger!$B$4&gt;P$2-$B$2,Input!$G51,0)+IF(Forudsætninger!$B$4=P$2-$B$2+1,Input!$K51,0),'Differentierede effekter'!BH51),0)</f>
        <v>0</v>
      </c>
      <c r="Q51" s="3">
        <f ca="1">IF(Q$2-$B$2&lt;Forudsætninger!$B$4,IF('Differentierede effekter'!BL51="",IF(Forudsætninger!$B$4&gt;Q$2-$B$2,Input!$G51,0)+IF(Forudsætninger!$B$4=Q$2-$B$2+1,Input!$K51,0),'Differentierede effekter'!BL51),0)</f>
        <v>0</v>
      </c>
      <c r="R51" s="3">
        <f ca="1">IF(R$2-$B$2&lt;Forudsætninger!$B$4,IF('Differentierede effekter'!BP51="",IF(Forudsætninger!$B$4&gt;R$2-$B$2,Input!$G51,0)+IF(Forudsætninger!$B$4=R$2-$B$2+1,Input!$K51,0),'Differentierede effekter'!BP51),0)</f>
        <v>0</v>
      </c>
      <c r="S51" s="3">
        <f ca="1">IF(S$2-$B$2&lt;Forudsætninger!$B$4,IF('Differentierede effekter'!BT51="",IF(Forudsætninger!$B$4&gt;S$2-$B$2,Input!$G51,0)+IF(Forudsætninger!$B$4=S$2-$B$2+1,Input!$K51,0),'Differentierede effekter'!BT51),0)</f>
        <v>0</v>
      </c>
      <c r="T51" s="3">
        <f ca="1">IF(T$2-$B$2&lt;Forudsætninger!$B$4,IF('Differentierede effekter'!BX51="",IF(Forudsætninger!$B$4&gt;T$2-$B$2,Input!$G51,0)+IF(Forudsætninger!$B$4=T$2-$B$2+1,Input!$K51,0),'Differentierede effekter'!BX51),0)</f>
        <v>0</v>
      </c>
      <c r="U51" s="3">
        <f ca="1">IF(U$2-$B$2&lt;Forudsætninger!$B$4,IF('Differentierede effekter'!CB51="",IF(Forudsætninger!$B$4&gt;U$2-$B$2,Input!$G51,0)+IF(Forudsætninger!$B$4=U$2-$B$2+1,Input!$K51,0),'Differentierede effekter'!CB51),0)</f>
        <v>0</v>
      </c>
      <c r="V51" s="3">
        <f ca="1">IF(V$2-$B$2&lt;Forudsætninger!$B$4,IF('Differentierede effekter'!CF51="",IF(Forudsætninger!$B$4&gt;V$2-$B$2,Input!$G51,0)+IF(Forudsætninger!$B$4=V$2-$B$2+1,Input!$K51,0),'Differentierede effekter'!CF51),0)</f>
        <v>0</v>
      </c>
      <c r="W51" s="3">
        <f ca="1">IF(W$2-$B$2&lt;Forudsætninger!$B$4,IF('Differentierede effekter'!CJ51="",IF(Forudsætninger!$B$4&gt;W$2-$B$2,Input!$G51,0)+IF(Forudsætninger!$B$4=W$2-$B$2+1,Input!$K51,0),'Differentierede effekter'!CJ51),0)</f>
        <v>0</v>
      </c>
      <c r="X51" s="3">
        <f ca="1">IF(X$2-$B$2&lt;Forudsætninger!$B$4,IF('Differentierede effekter'!CN51="",IF(Forudsætninger!$B$4&gt;X$2-$B$2,Input!$G51,0)+IF(Forudsætninger!$B$4=X$2-$B$2+1,Input!$K51,0),'Differentierede effekter'!CN51),0)</f>
        <v>0</v>
      </c>
      <c r="Y51" s="3">
        <f ca="1">IF(Y$2-$B$2&lt;Forudsætninger!$B$4,IF('Differentierede effekter'!CR51="",IF(Forudsætninger!$B$4&gt;Y$2-$B$2,Input!$G51,0)+IF(Forudsætninger!$B$4=Y$2-$B$2+1,Input!$K51,0),'Differentierede effekter'!CR51),0)</f>
        <v>0</v>
      </c>
      <c r="Z51" s="3">
        <f ca="1">IF(Z$2-$B$2&lt;Forudsætninger!$B$4,IF('Differentierede effekter'!CV51="",IF(Forudsætninger!$B$4&gt;Z$2-$B$2,Input!$G51,0)+IF(Forudsætninger!$B$4=Z$2-$B$2+1,Input!$K51,0),'Differentierede effekter'!CV51),0)</f>
        <v>0</v>
      </c>
      <c r="AA51" s="3">
        <f ca="1">IF(AA$2-$B$2&lt;Forudsætninger!$B$4,IF('Differentierede effekter'!CZ51="",IF(Forudsætninger!$B$4&gt;AA$2-$B$2,Input!$G51,0)+IF(Forudsætninger!$B$4=AA$2-$B$2+1,Input!$K51,0),'Differentierede effekter'!CZ51),0)</f>
        <v>0</v>
      </c>
      <c r="AB51" s="3">
        <f ca="1">IF(AB$2-$B$2&lt;Forudsætninger!$B$4,IF('Differentierede effekter'!DD51="",IF(Forudsætninger!$B$4&gt;AB$2-$B$2,Input!$G51,0)+IF(Forudsætninger!$B$4=AB$2-$B$2+1,Input!$K51,0),'Differentierede effekter'!DD51),0)</f>
        <v>0</v>
      </c>
      <c r="AC51" s="3">
        <f ca="1">IF(AC$2-$B$2&lt;Forudsætninger!$B$4,IF('Differentierede effekter'!DH51="",IF(Forudsætninger!$B$4&gt;AC$2-$B$2,Input!$G51,0)+IF(Forudsætninger!$B$4=AC$2-$B$2+1,Input!$K51,0),'Differentierede effekter'!DH51),0)</f>
        <v>0</v>
      </c>
      <c r="AD51" s="3">
        <f ca="1">IF(AD$2-$B$2&lt;Forudsætninger!$B$4,IF('Differentierede effekter'!DL51="",IF(Forudsætninger!$B$4&gt;AD$2-$B$2,Input!$G51,0)+IF(Forudsætninger!$B$4=AD$2-$B$2+1,Input!$K51,0),'Differentierede effekter'!DL51),0)</f>
        <v>0</v>
      </c>
      <c r="AE51" s="3">
        <f ca="1">IF(AE$2-$B$2&lt;Forudsætninger!$B$4,IF('Differentierede effekter'!DP51="",IF(Forudsætninger!$B$4&gt;AE$2-$B$2,Input!$G51,0)+IF(Forudsætninger!$B$4=AE$2-$B$2+1,Input!$K51,0),'Differentierede effekter'!DP51),0)</f>
        <v>0</v>
      </c>
      <c r="AF51" s="3">
        <f ca="1">IF(AF$2-$B$2&lt;Forudsætninger!$B$4,IF('Differentierede effekter'!DQ51="",IF(Forudsætninger!$B$4&gt;AF$2-$B$2,Input!$G51,0)+IF(Forudsætninger!$B$4=AF$2-$B$2+1,Input!$K51,0),'Differentierede effekter'!DQ51),0)</f>
        <v>0</v>
      </c>
      <c r="AG51" s="3">
        <f ca="1">IF(AG$2-$B$2&lt;Forudsætninger!$B$4,IF('Differentierede effekter'!DU51="",IF(Forudsætninger!$B$4&gt;AG$2-$B$2,Input!$G51,0)+IF(Forudsætninger!$B$4=AG$2-$B$2+1,Input!$K51,0),'Differentierede effekter'!DU51),0)</f>
        <v>0</v>
      </c>
      <c r="AH51" s="3">
        <f ca="1">IF(AH$2-$B$2&lt;Forudsætninger!$B$4,IF('Differentierede effekter'!DY51="",IF(Forudsætninger!$B$4&gt;AH$2-$B$2,Input!$G51,0)+IF(Forudsætninger!$B$4=AH$2-$B$2+1,Input!$K51,0),'Differentierede effekter'!DY51),0)</f>
        <v>0</v>
      </c>
      <c r="AI51" s="3">
        <f ca="1">IF(AI$2-$B$2&lt;Forudsætninger!$B$4,IF('Differentierede effekter'!EC51="",IF(Forudsætninger!$B$4&gt;AI$2-$B$2,Input!$G51,0)+IF(Forudsætninger!$B$4=AI$2-$B$2+1,Input!$K51,0),'Differentierede effekter'!EC51),0)</f>
        <v>0</v>
      </c>
      <c r="AJ51" s="3">
        <f ca="1">IF(AJ$2-$B$2&lt;Forudsætninger!$B$4,IF('Differentierede effekter'!EG51="",IF(Forudsætninger!$B$4&gt;AJ$2-$B$2,Input!$G51,0)+IF(Forudsætninger!$B$4=AJ$2-$B$2+1,Input!$K51,0),'Differentierede effekter'!EG51),0)</f>
        <v>0</v>
      </c>
      <c r="AK51" s="3">
        <f ca="1">IF(AK$2-$B$2&lt;Forudsætninger!$B$4,IF('Differentierede effekter'!EK51="",IF(Forudsætninger!$B$4&gt;AK$2-$B$2,Input!$G51,0)+IF(Forudsætninger!$B$4=AK$2-$B$2+1,Input!$K51,0),'Differentierede effekter'!EK51),0)</f>
        <v>0</v>
      </c>
      <c r="AL51" s="3">
        <f ca="1">IF(AL$2-$B$2&lt;Forudsætninger!$B$4,IF('Differentierede effekter'!EO51="",IF(Forudsætninger!$B$4&gt;AL$2-$B$2,Input!$G51,0)+IF(Forudsætninger!$B$4=AL$2-$B$2+1,Input!$K51,0),'Differentierede effekter'!EO51),0)</f>
        <v>0</v>
      </c>
      <c r="AM51" s="3">
        <f ca="1">IF(AM$2-$B$2&lt;Forudsætninger!$B$4,IF('Differentierede effekter'!EP51="",IF(Forudsætninger!$B$4&gt;AM$2-$B$2,Input!$G51,0)+IF(Forudsætninger!$B$4=AM$2-$B$2+1,Input!$K51,0),'Differentierede effekter'!EP51),0)</f>
        <v>0</v>
      </c>
      <c r="AN51" s="3">
        <f ca="1">IF(AN$2-$B$2&lt;Forudsætninger!$B$4,IF('Differentierede effekter'!ET51="",IF(Forudsætninger!$B$4&gt;AN$2-$B$2,Input!$G51,0)+IF(Forudsætninger!$B$4=AN$2-$B$2+1,Input!$K51,0),'Differentierede effekter'!ET51),0)</f>
        <v>0</v>
      </c>
      <c r="AO51" s="3">
        <f ca="1">IF(AO$2-$B$2&lt;Forudsætninger!$B$4,IF('Differentierede effekter'!EX51="",IF(Forudsætninger!$B$4&gt;AO$2-$B$2,Input!$G51,0)+IF(Forudsætninger!$B$4=AO$2-$B$2+1,Input!$K51,0),'Differentierede effekter'!EX51),0)</f>
        <v>0</v>
      </c>
      <c r="AP51" s="3">
        <f ca="1">IF(AP$2-$B$2&lt;Forudsætninger!$B$4,IF('Differentierede effekter'!FB51="",IF(Forudsætninger!$B$4&gt;AP$2-$B$2,Input!$G51,0)+IF(Forudsætninger!$B$4=AP$2-$B$2+1,Input!$K51,0),'Differentierede effekter'!FB51),0)</f>
        <v>0</v>
      </c>
      <c r="AQ51" s="3">
        <f ca="1">IF(AQ$2-$B$2&lt;Forudsætninger!$B$4,IF('Differentierede effekter'!FF51="",IF(Forudsætninger!$B$4&gt;AQ$2-$B$2,Input!$G51,0)+IF(Forudsætninger!$B$4=AQ$2-$B$2+1,Input!$K51,0),'Differentierede effekter'!FF51),0)</f>
        <v>0</v>
      </c>
      <c r="AR51" s="3">
        <f ca="1">IF(AR$2-$B$2&lt;Forudsætninger!$B$4,IF('Differentierede effekter'!FJ51="",IF(Forudsætninger!$B$4&gt;AR$2-$B$2,Input!$G51,0)+IF(Forudsætninger!$B$4=AR$2-$B$2+1,Input!$K51,0),'Differentierede effekter'!FJ51),0)</f>
        <v>0</v>
      </c>
      <c r="AS51" s="3">
        <f ca="1">IF(AS$2-$B$2&lt;Forudsætninger!$B$4,IF('Differentierede effekter'!FN51="",IF(Forudsætninger!$B$4&gt;AS$2-$B$2,Input!$G51,0)+IF(Forudsætninger!$B$4=AS$2-$B$2+1,Input!$K51,0),'Differentierede effekter'!FN51),0)</f>
        <v>0</v>
      </c>
      <c r="AT51" s="3">
        <f ca="1">IF(AT$2-$B$2&lt;Forudsætninger!$B$4,IF('Differentierede effekter'!FR51="",IF(Forudsætninger!$B$4&gt;AT$2-$B$2,Input!$G51,0)+IF(Forudsætninger!$B$4=AT$2-$B$2+1,Input!$K51,0),'Differentierede effekter'!FR51),0)</f>
        <v>0</v>
      </c>
      <c r="AU51" s="3">
        <f ca="1">IF(AU$2-$B$2&lt;Forudsætninger!$B$4,IF('Differentierede effekter'!FV51="",IF(Forudsætninger!$B$4&gt;AU$2-$B$2,Input!$G51,0)+IF(Forudsætninger!$B$4=AU$2-$B$2+1,Input!$K51,0),'Differentierede effekter'!FV51),0)</f>
        <v>0</v>
      </c>
      <c r="AV51" s="3">
        <f ca="1">IF(AV$2-$B$2&lt;Forudsætninger!$B$4,IF('Differentierede effekter'!FZ51="",IF(Forudsætninger!$B$4&gt;AV$2-$B$2,Input!$G51,0)+IF(Forudsætninger!$B$4=AV$2-$B$2+1,Input!$K51,0),'Differentierede effekter'!FZ51),0)</f>
        <v>0</v>
      </c>
      <c r="AW51" s="3">
        <f ca="1">IF(AW$2-$B$2&lt;Forudsætninger!$B$4,IF('Differentierede effekter'!GD51="",IF(Forudsætninger!$B$4&gt;AW$2-$B$2,Input!$G51,0)+IF(Forudsætninger!$B$4=AW$2-$B$2+1,Input!$K51,0),'Differentierede effekter'!GD51),0)</f>
        <v>0</v>
      </c>
      <c r="AX51" s="3">
        <f ca="1">IF(AX$2-$B$2&lt;Forudsætninger!$B$4,IF('Differentierede effekter'!GH51="",IF(Forudsætninger!$B$4&gt;AX$2-$B$2,Input!$G51,0)+IF(Forudsætninger!$B$4=AX$2-$B$2+1,Input!$K51,0),'Differentierede effekter'!GH51),0)</f>
        <v>0</v>
      </c>
      <c r="AY51" s="3">
        <f ca="1">IF(AY$2-$B$2&lt;Forudsætninger!$B$4,IF('Differentierede effekter'!GL51="",IF(Forudsætninger!$B$4&gt;AY$2-$B$2,Input!$G51,0)+IF(Forudsætninger!$B$4=AY$2-$B$2+1,Input!$K51,0),'Differentierede effekter'!GL51),0)</f>
        <v>0</v>
      </c>
      <c r="AZ51" s="4">
        <f ca="1">NPV(Forudsætninger!$B$2,BA51:CX51)*(1+Forudsætninger!$B$2)</f>
        <v>0</v>
      </c>
      <c r="BA51" s="3">
        <f ca="1">Forudsætninger!B131*B51</f>
        <v>0</v>
      </c>
      <c r="BB51" s="3">
        <f ca="1">Forudsætninger!C131*C51</f>
        <v>0</v>
      </c>
      <c r="BC51" s="3">
        <f ca="1">Forudsætninger!D131*D51</f>
        <v>0</v>
      </c>
      <c r="BD51" s="3">
        <f ca="1">Forudsætninger!E131*E51</f>
        <v>0</v>
      </c>
      <c r="BE51" s="3">
        <f ca="1">Forudsætninger!F131*F51</f>
        <v>0</v>
      </c>
      <c r="BF51" s="3">
        <f ca="1">Forudsætninger!G131*G51</f>
        <v>0</v>
      </c>
      <c r="BG51" s="3">
        <f ca="1">Forudsætninger!H131*H51</f>
        <v>0</v>
      </c>
      <c r="BH51" s="3">
        <f ca="1">Forudsætninger!I131*I51</f>
        <v>0</v>
      </c>
      <c r="BI51" s="3">
        <f ca="1">Forudsætninger!J131*J51</f>
        <v>0</v>
      </c>
      <c r="BJ51" s="3">
        <f ca="1">Forudsætninger!K131*K51</f>
        <v>0</v>
      </c>
      <c r="BK51" s="3">
        <f ca="1">Forudsætninger!L131*L51</f>
        <v>0</v>
      </c>
      <c r="BL51" s="3">
        <f ca="1">Forudsætninger!M131*M51</f>
        <v>0</v>
      </c>
      <c r="BM51" s="3">
        <f ca="1">Forudsætninger!N131*N51</f>
        <v>0</v>
      </c>
      <c r="BN51" s="3">
        <f ca="1">Forudsætninger!O131*O51</f>
        <v>0</v>
      </c>
      <c r="BO51" s="3">
        <f ca="1">Forudsætninger!P131*P51</f>
        <v>0</v>
      </c>
      <c r="BP51" s="3">
        <f ca="1">Forudsætninger!Q131*Q51</f>
        <v>0</v>
      </c>
      <c r="BQ51" s="3">
        <f ca="1">Forudsætninger!R131*R51</f>
        <v>0</v>
      </c>
      <c r="BR51" s="3">
        <f ca="1">Forudsætninger!S131*S51</f>
        <v>0</v>
      </c>
      <c r="BS51" s="3">
        <f ca="1">Forudsætninger!T131*T51</f>
        <v>0</v>
      </c>
      <c r="BT51" s="3">
        <f ca="1">Forudsætninger!U131*U51</f>
        <v>0</v>
      </c>
      <c r="BU51" s="3">
        <f ca="1">Forudsætninger!V131*V51</f>
        <v>0</v>
      </c>
      <c r="BV51" s="3">
        <f ca="1">Forudsætninger!W131*W51</f>
        <v>0</v>
      </c>
      <c r="BW51" s="3">
        <f ca="1">Forudsætninger!X131*X51</f>
        <v>0</v>
      </c>
      <c r="BX51" s="3">
        <f ca="1">Forudsætninger!Y131*Y51</f>
        <v>0</v>
      </c>
      <c r="BY51" s="3">
        <f ca="1">Forudsætninger!Z131*Z51</f>
        <v>0</v>
      </c>
      <c r="BZ51" s="3">
        <f ca="1">Forudsætninger!AA131*AA51</f>
        <v>0</v>
      </c>
      <c r="CA51" s="3">
        <f ca="1">Forudsætninger!AB131*AB51</f>
        <v>0</v>
      </c>
      <c r="CB51" s="3">
        <f ca="1">Forudsætninger!AC131*AC51</f>
        <v>0</v>
      </c>
      <c r="CC51" s="3">
        <f ca="1">Forudsætninger!AD131*AD51</f>
        <v>0</v>
      </c>
      <c r="CD51" s="3">
        <f ca="1">Forudsætninger!AE131*AE51</f>
        <v>0</v>
      </c>
      <c r="CE51" s="3">
        <f ca="1">Forudsætninger!AF131*AF51</f>
        <v>0</v>
      </c>
      <c r="CF51" s="3">
        <f ca="1">Forudsætninger!AG131*AG51</f>
        <v>0</v>
      </c>
      <c r="CG51" s="3">
        <f ca="1">Forudsætninger!AH131*AH51</f>
        <v>0</v>
      </c>
      <c r="CH51" s="3">
        <f ca="1">Forudsætninger!AI131*AI51</f>
        <v>0</v>
      </c>
      <c r="CI51" s="3">
        <f ca="1">Forudsætninger!AJ131*AJ51</f>
        <v>0</v>
      </c>
      <c r="CJ51" s="3">
        <f ca="1">Forudsætninger!AK131*AK51</f>
        <v>0</v>
      </c>
      <c r="CK51" s="3">
        <f ca="1">Forudsætninger!AL131*AL51</f>
        <v>0</v>
      </c>
      <c r="CL51" s="3">
        <f ca="1">Forudsætninger!AM131*AM51</f>
        <v>0</v>
      </c>
      <c r="CM51" s="3">
        <f ca="1">Forudsætninger!AN131*AN51</f>
        <v>0</v>
      </c>
      <c r="CN51" s="3">
        <f ca="1">Forudsætninger!AO131*AO51</f>
        <v>0</v>
      </c>
      <c r="CO51" s="3">
        <f ca="1">Forudsætninger!AP131*AP51</f>
        <v>0</v>
      </c>
      <c r="CP51" s="3">
        <f ca="1">Forudsætninger!AQ131*AQ51</f>
        <v>0</v>
      </c>
      <c r="CQ51" s="3">
        <f ca="1">Forudsætninger!AR131*AR51</f>
        <v>0</v>
      </c>
      <c r="CR51" s="3">
        <f ca="1">Forudsætninger!AS131*AS51</f>
        <v>0</v>
      </c>
      <c r="CS51" s="3">
        <f ca="1">Forudsætninger!AT131*AT51</f>
        <v>0</v>
      </c>
      <c r="CT51" s="3">
        <f ca="1">Forudsætninger!AU131*AU51</f>
        <v>0</v>
      </c>
      <c r="CU51" s="3">
        <f ca="1">Forudsætninger!AV131*AV51</f>
        <v>0</v>
      </c>
      <c r="CV51" s="3">
        <f ca="1">Forudsætninger!AW131*AW51</f>
        <v>0</v>
      </c>
      <c r="CW51" s="3">
        <f ca="1">Forudsætninger!AX131*AX51</f>
        <v>0</v>
      </c>
      <c r="CX51" s="3">
        <f ca="1">Forudsætninger!AY131*AY51</f>
        <v>0</v>
      </c>
      <c r="CY51" s="4">
        <f ca="1">NPV(Forudsætninger!$B$3,CZ51:EW51)*(1+Forudsætninger!$B$3)</f>
        <v>0</v>
      </c>
      <c r="CZ51" s="3">
        <f ca="1">Forudsætninger!E277*B51</f>
        <v>0</v>
      </c>
      <c r="DA51" s="3">
        <f ca="1">Forudsætninger!F277*C51</f>
        <v>0</v>
      </c>
      <c r="DB51" s="3">
        <f ca="1">Forudsætninger!G277*D51</f>
        <v>0</v>
      </c>
      <c r="DC51" s="3">
        <f ca="1">Forudsætninger!H277*E51</f>
        <v>0</v>
      </c>
      <c r="DD51" s="3">
        <f ca="1">Forudsætninger!I277*F51</f>
        <v>0</v>
      </c>
      <c r="DE51" s="3">
        <f ca="1">Forudsætninger!J277*G51</f>
        <v>0</v>
      </c>
      <c r="DF51" s="3">
        <f ca="1">Forudsætninger!K277*H51</f>
        <v>0</v>
      </c>
      <c r="DG51" s="3">
        <f ca="1">Forudsætninger!L277*I51</f>
        <v>0</v>
      </c>
      <c r="DH51" s="3">
        <f ca="1">Forudsætninger!M277*J51</f>
        <v>0</v>
      </c>
      <c r="DI51" s="3">
        <f ca="1">Forudsætninger!N277*K51</f>
        <v>0</v>
      </c>
      <c r="DJ51" s="3">
        <f ca="1">Forudsætninger!O277*L51</f>
        <v>0</v>
      </c>
      <c r="DK51" s="3">
        <f ca="1">Forudsætninger!P277*M51</f>
        <v>0</v>
      </c>
      <c r="DL51" s="3">
        <f ca="1">Forudsætninger!Q277*N51</f>
        <v>0</v>
      </c>
      <c r="DM51" s="3">
        <f ca="1">Forudsætninger!R277*O51</f>
        <v>0</v>
      </c>
      <c r="DN51" s="3">
        <f ca="1">Forudsætninger!S277*P51</f>
        <v>0</v>
      </c>
      <c r="DO51" s="3">
        <f ca="1">Forudsætninger!T277*Q51</f>
        <v>0</v>
      </c>
      <c r="DP51" s="3">
        <f ca="1">Forudsætninger!U277*R51</f>
        <v>0</v>
      </c>
      <c r="DQ51" s="3">
        <f ca="1">Forudsætninger!V277*S51</f>
        <v>0</v>
      </c>
      <c r="DR51" s="3">
        <f ca="1">Forudsætninger!W277*T51</f>
        <v>0</v>
      </c>
      <c r="DS51" s="3">
        <f ca="1">Forudsætninger!X277*U51</f>
        <v>0</v>
      </c>
      <c r="DT51" s="3">
        <f ca="1">Forudsætninger!Y277*V51</f>
        <v>0</v>
      </c>
      <c r="DU51" s="3">
        <f ca="1">Forudsætninger!Z277*W51</f>
        <v>0</v>
      </c>
      <c r="DV51" s="3">
        <f ca="1">Forudsætninger!AA277*X51</f>
        <v>0</v>
      </c>
      <c r="DW51" s="3">
        <f ca="1">Forudsætninger!AB277*Y51</f>
        <v>0</v>
      </c>
      <c r="DX51" s="3">
        <f ca="1">Forudsætninger!AC277*Z51</f>
        <v>0</v>
      </c>
      <c r="DY51" s="3">
        <f ca="1">Forudsætninger!AD277*AA51</f>
        <v>0</v>
      </c>
      <c r="DZ51" s="3">
        <f ca="1">Forudsætninger!AE277*AB51</f>
        <v>0</v>
      </c>
      <c r="EA51" s="3">
        <f ca="1">Forudsætninger!AF277*AC51</f>
        <v>0</v>
      </c>
      <c r="EB51" s="3">
        <f ca="1">Forudsætninger!AG277*AD51</f>
        <v>0</v>
      </c>
      <c r="EC51" s="3">
        <f ca="1">Forudsætninger!AH277*AE51</f>
        <v>0</v>
      </c>
      <c r="ED51" s="3">
        <f ca="1">Forudsætninger!AI277*AF51</f>
        <v>0</v>
      </c>
      <c r="EE51" s="3">
        <f ca="1">Forudsætninger!AJ277*AG51</f>
        <v>0</v>
      </c>
      <c r="EF51" s="3">
        <f ca="1">Forudsætninger!AK277*AH51</f>
        <v>0</v>
      </c>
      <c r="EG51" s="3">
        <f ca="1">Forudsætninger!AL277*AI51</f>
        <v>0</v>
      </c>
      <c r="EH51" s="3">
        <f ca="1">Forudsætninger!AM277*AJ51</f>
        <v>0</v>
      </c>
      <c r="EI51" s="3">
        <f ca="1">Forudsætninger!AN277*AK51</f>
        <v>0</v>
      </c>
      <c r="EJ51" s="3">
        <f ca="1">Forudsætninger!AO277*AL51</f>
        <v>0</v>
      </c>
      <c r="EK51" s="3">
        <f ca="1">Forudsætninger!AP277*AM51</f>
        <v>0</v>
      </c>
      <c r="EL51" s="3">
        <f ca="1">Forudsætninger!AQ277*AN51</f>
        <v>0</v>
      </c>
      <c r="EM51" s="3">
        <f ca="1">Forudsætninger!AR277*AO51</f>
        <v>0</v>
      </c>
      <c r="EN51" s="3">
        <f ca="1">Forudsætninger!AS277*AP51</f>
        <v>0</v>
      </c>
      <c r="EO51" s="3">
        <f ca="1">Forudsætninger!AT277*AQ51</f>
        <v>0</v>
      </c>
      <c r="EP51" s="3">
        <f ca="1">Forudsætninger!AU277*AR51</f>
        <v>0</v>
      </c>
      <c r="EQ51" s="3">
        <f ca="1">Forudsætninger!AV277*AS51</f>
        <v>0</v>
      </c>
      <c r="ER51" s="3">
        <f ca="1">Forudsætninger!AW277*AT51</f>
        <v>0</v>
      </c>
      <c r="ES51" s="3">
        <f ca="1">Forudsætninger!AX277*AU51</f>
        <v>0</v>
      </c>
      <c r="ET51" s="3">
        <f ca="1">Forudsætninger!AY277*AV51</f>
        <v>0</v>
      </c>
      <c r="EU51" s="3">
        <f ca="1">Forudsætninger!AZ277*AW51</f>
        <v>0</v>
      </c>
      <c r="EV51" s="3">
        <f ca="1">Forudsætninger!BA277*AX51</f>
        <v>0</v>
      </c>
      <c r="EW51" s="3">
        <f ca="1">Forudsætninger!BB277*AY51</f>
        <v>0</v>
      </c>
      <c r="EX51" s="3">
        <f ca="1">IF(Input!$B51="I",$AZ51,0)</f>
        <v>0</v>
      </c>
      <c r="EY51" s="3">
        <f ca="1">IF(Input!$B51="II",$AZ51,0)</f>
        <v>0</v>
      </c>
      <c r="EZ51" s="3">
        <f ca="1">IF(Input!$B51="III",$AZ51,0)</f>
        <v>0</v>
      </c>
      <c r="FA51" s="3">
        <f ca="1">IF(Input!$B51="IV",$AZ51,0)</f>
        <v>0</v>
      </c>
      <c r="FB51" s="3">
        <f ca="1">IF(Input!$B51="I",$CY51,0)</f>
        <v>0</v>
      </c>
      <c r="FC51" s="3">
        <f ca="1">IF(Input!$B51="II",$CY51,0)</f>
        <v>0</v>
      </c>
      <c r="FD51" s="3">
        <f ca="1">IF(Input!$B51="III",$CY51,0)</f>
        <v>0</v>
      </c>
      <c r="FE51" s="3">
        <f ca="1">IF(Input!$B51="IV",$CY51,0)</f>
        <v>0</v>
      </c>
      <c r="FF51" s="3">
        <f ca="1">IF(Input!$C51="Økonomisk",$AZ51,0)</f>
        <v>0</v>
      </c>
      <c r="FG51" s="3">
        <f ca="1">IF(Input!$C51="Miljø",$AZ51,0)</f>
        <v>0</v>
      </c>
    </row>
    <row r="52" spans="1:163">
      <c r="A52" s="2" t="str">
        <f ca="1">IF(Input!A52="","",Input!A52)</f>
        <v/>
      </c>
      <c r="B52" s="3">
        <f ca="1">IF('Differentierede effekter'!D52="",Input!J52+Input!G52+IF(Forudsætninger!$B$4=1,Input!K52,0),'Differentierede effekter'!D52)</f>
        <v>0</v>
      </c>
      <c r="C52" s="3">
        <f ca="1">IF(C$2-$B$2&lt;Forudsætninger!$B$4,IF('Differentierede effekter'!H52="",IF(Forudsætninger!$B$4&gt;C$2-$B$2,Input!$G52,0)+IF(Forudsætninger!$B$4=C$2-$B$2+1,Input!$K52,0),'Differentierede effekter'!H52),0)</f>
        <v>0</v>
      </c>
      <c r="D52" s="3">
        <f ca="1">IF(D$2-$B$2&lt;Forudsætninger!$B$4,IF('Differentierede effekter'!L52="",IF(Forudsætninger!$B$4&gt;D$2-$B$2,Input!$G52,0)+IF(Forudsætninger!$B$4=D$2-$B$2+1,Input!$K52,0),'Differentierede effekter'!L52),0)</f>
        <v>0</v>
      </c>
      <c r="E52" s="3">
        <f ca="1">IF(E$2-$B$2&lt;Forudsætninger!$B$4,IF('Differentierede effekter'!P52="",IF(Forudsætninger!$B$4&gt;E$2-$B$2,Input!$G52,0)+IF(Forudsætninger!$B$4=E$2-$B$2+1,Input!$K52,0),'Differentierede effekter'!P52),0)</f>
        <v>0</v>
      </c>
      <c r="F52" s="3">
        <f ca="1">IF(F$2-$B$2&lt;Forudsætninger!$B$4,IF('Differentierede effekter'!T52="",IF(Forudsætninger!$B$4&gt;F$2-$B$2,Input!$G52,0)+IF(Forudsætninger!$B$4=F$2-$B$2+1,Input!$K52,0),'Differentierede effekter'!T52),0)</f>
        <v>0</v>
      </c>
      <c r="G52" s="3">
        <f ca="1">IF(G$2-$B$2&lt;Forudsætninger!$B$4,IF('Differentierede effekter'!X52="",IF(Forudsætninger!$B$4&gt;G$2-$B$2,Input!$G52,0)+IF(Forudsætninger!$B$4=G$2-$B$2+1,Input!$K52,0),'Differentierede effekter'!X52),0)</f>
        <v>0</v>
      </c>
      <c r="H52" s="3">
        <f ca="1">IF(H$2-$B$2&lt;Forudsætninger!$B$4,IF('Differentierede effekter'!AB52="",IF(Forudsætninger!$B$4&gt;H$2-$B$2,Input!$G52,0)+IF(Forudsætninger!$B$4=H$2-$B$2+1,Input!$K52,0),'Differentierede effekter'!AB52),0)</f>
        <v>0</v>
      </c>
      <c r="I52" s="3">
        <f ca="1">IF(I$2-$B$2&lt;Forudsætninger!$B$4,IF('Differentierede effekter'!AF52="",IF(Forudsætninger!$B$4&gt;I$2-$B$2,Input!$G52,0)+IF(Forudsætninger!$B$4=I$2-$B$2+1,Input!$K52,0),'Differentierede effekter'!AF52),0)</f>
        <v>0</v>
      </c>
      <c r="J52" s="3">
        <f ca="1">IF(J$2-$B$2&lt;Forudsætninger!$B$4,IF('Differentierede effekter'!AJ52="",IF(Forudsætninger!$B$4&gt;J$2-$B$2,Input!$G52,0)+IF(Forudsætninger!$B$4=J$2-$B$2+1,Input!$K52,0),'Differentierede effekter'!AJ52),0)</f>
        <v>0</v>
      </c>
      <c r="K52" s="3">
        <f ca="1">IF(K$2-$B$2&lt;Forudsætninger!$B$4,IF('Differentierede effekter'!AN52="",IF(Forudsætninger!$B$4&gt;K$2-$B$2,Input!$G52,0)+IF(Forudsætninger!$B$4=K$2-$B$2+1,Input!$K52,0),'Differentierede effekter'!AN52),0)</f>
        <v>0</v>
      </c>
      <c r="L52" s="3">
        <f ca="1">IF(L$2-$B$2&lt;Forudsætninger!$B$4,IF('Differentierede effekter'!AR52="",IF(Forudsætninger!$B$4&gt;L$2-$B$2,Input!$G52,0)+IF(Forudsætninger!$B$4=L$2-$B$2+1,Input!$K52,0),'Differentierede effekter'!AR52),0)</f>
        <v>0</v>
      </c>
      <c r="M52" s="3">
        <f ca="1">IF(M$2-$B$2&lt;Forudsætninger!$B$4,IF('Differentierede effekter'!AV52="",IF(Forudsætninger!$B$4&gt;M$2-$B$2,Input!$G52,0)+IF(Forudsætninger!$B$4=M$2-$B$2+1,Input!$K52,0),'Differentierede effekter'!AV52),0)</f>
        <v>0</v>
      </c>
      <c r="N52" s="3">
        <f ca="1">IF(N$2-$B$2&lt;Forudsætninger!$B$4,IF('Differentierede effekter'!AZ52="",IF(Forudsætninger!$B$4&gt;N$2-$B$2,Input!$G52,0)+IF(Forudsætninger!$B$4=N$2-$B$2+1,Input!$K52,0),'Differentierede effekter'!AZ52),0)</f>
        <v>0</v>
      </c>
      <c r="O52" s="3">
        <f ca="1">IF(O$2-$B$2&lt;Forudsætninger!$B$4,IF('Differentierede effekter'!BD52="",IF(Forudsætninger!$B$4&gt;O$2-$B$2,Input!$G52,0)+IF(Forudsætninger!$B$4=O$2-$B$2+1,Input!$K52,0),'Differentierede effekter'!BD52),0)</f>
        <v>0</v>
      </c>
      <c r="P52" s="3">
        <f ca="1">IF(P$2-$B$2&lt;Forudsætninger!$B$4,IF('Differentierede effekter'!BH52="",IF(Forudsætninger!$B$4&gt;P$2-$B$2,Input!$G52,0)+IF(Forudsætninger!$B$4=P$2-$B$2+1,Input!$K52,0),'Differentierede effekter'!BH52),0)</f>
        <v>0</v>
      </c>
      <c r="Q52" s="3">
        <f ca="1">IF(Q$2-$B$2&lt;Forudsætninger!$B$4,IF('Differentierede effekter'!BL52="",IF(Forudsætninger!$B$4&gt;Q$2-$B$2,Input!$G52,0)+IF(Forudsætninger!$B$4=Q$2-$B$2+1,Input!$K52,0),'Differentierede effekter'!BL52),0)</f>
        <v>0</v>
      </c>
      <c r="R52" s="3">
        <f ca="1">IF(R$2-$B$2&lt;Forudsætninger!$B$4,IF('Differentierede effekter'!BP52="",IF(Forudsætninger!$B$4&gt;R$2-$B$2,Input!$G52,0)+IF(Forudsætninger!$B$4=R$2-$B$2+1,Input!$K52,0),'Differentierede effekter'!BP52),0)</f>
        <v>0</v>
      </c>
      <c r="S52" s="3">
        <f ca="1">IF(S$2-$B$2&lt;Forudsætninger!$B$4,IF('Differentierede effekter'!BT52="",IF(Forudsætninger!$B$4&gt;S$2-$B$2,Input!$G52,0)+IF(Forudsætninger!$B$4=S$2-$B$2+1,Input!$K52,0),'Differentierede effekter'!BT52),0)</f>
        <v>0</v>
      </c>
      <c r="T52" s="3">
        <f ca="1">IF(T$2-$B$2&lt;Forudsætninger!$B$4,IF('Differentierede effekter'!BX52="",IF(Forudsætninger!$B$4&gt;T$2-$B$2,Input!$G52,0)+IF(Forudsætninger!$B$4=T$2-$B$2+1,Input!$K52,0),'Differentierede effekter'!BX52),0)</f>
        <v>0</v>
      </c>
      <c r="U52" s="3">
        <f ca="1">IF(U$2-$B$2&lt;Forudsætninger!$B$4,IF('Differentierede effekter'!CB52="",IF(Forudsætninger!$B$4&gt;U$2-$B$2,Input!$G52,0)+IF(Forudsætninger!$B$4=U$2-$B$2+1,Input!$K52,0),'Differentierede effekter'!CB52),0)</f>
        <v>0</v>
      </c>
      <c r="V52" s="3">
        <f ca="1">IF(V$2-$B$2&lt;Forudsætninger!$B$4,IF('Differentierede effekter'!CF52="",IF(Forudsætninger!$B$4&gt;V$2-$B$2,Input!$G52,0)+IF(Forudsætninger!$B$4=V$2-$B$2+1,Input!$K52,0),'Differentierede effekter'!CF52),0)</f>
        <v>0</v>
      </c>
      <c r="W52" s="3">
        <f ca="1">IF(W$2-$B$2&lt;Forudsætninger!$B$4,IF('Differentierede effekter'!CJ52="",IF(Forudsætninger!$B$4&gt;W$2-$B$2,Input!$G52,0)+IF(Forudsætninger!$B$4=W$2-$B$2+1,Input!$K52,0),'Differentierede effekter'!CJ52),0)</f>
        <v>0</v>
      </c>
      <c r="X52" s="3">
        <f ca="1">IF(X$2-$B$2&lt;Forudsætninger!$B$4,IF('Differentierede effekter'!CN52="",IF(Forudsætninger!$B$4&gt;X$2-$B$2,Input!$G52,0)+IF(Forudsætninger!$B$4=X$2-$B$2+1,Input!$K52,0),'Differentierede effekter'!CN52),0)</f>
        <v>0</v>
      </c>
      <c r="Y52" s="3">
        <f ca="1">IF(Y$2-$B$2&lt;Forudsætninger!$B$4,IF('Differentierede effekter'!CR52="",IF(Forudsætninger!$B$4&gt;Y$2-$B$2,Input!$G52,0)+IF(Forudsætninger!$B$4=Y$2-$B$2+1,Input!$K52,0),'Differentierede effekter'!CR52),0)</f>
        <v>0</v>
      </c>
      <c r="Z52" s="3">
        <f ca="1">IF(Z$2-$B$2&lt;Forudsætninger!$B$4,IF('Differentierede effekter'!CV52="",IF(Forudsætninger!$B$4&gt;Z$2-$B$2,Input!$G52,0)+IF(Forudsætninger!$B$4=Z$2-$B$2+1,Input!$K52,0),'Differentierede effekter'!CV52),0)</f>
        <v>0</v>
      </c>
      <c r="AA52" s="3">
        <f ca="1">IF(AA$2-$B$2&lt;Forudsætninger!$B$4,IF('Differentierede effekter'!CZ52="",IF(Forudsætninger!$B$4&gt;AA$2-$B$2,Input!$G52,0)+IF(Forudsætninger!$B$4=AA$2-$B$2+1,Input!$K52,0),'Differentierede effekter'!CZ52),0)</f>
        <v>0</v>
      </c>
      <c r="AB52" s="3">
        <f ca="1">IF(AB$2-$B$2&lt;Forudsætninger!$B$4,IF('Differentierede effekter'!DD52="",IF(Forudsætninger!$B$4&gt;AB$2-$B$2,Input!$G52,0)+IF(Forudsætninger!$B$4=AB$2-$B$2+1,Input!$K52,0),'Differentierede effekter'!DD52),0)</f>
        <v>0</v>
      </c>
      <c r="AC52" s="3">
        <f ca="1">IF(AC$2-$B$2&lt;Forudsætninger!$B$4,IF('Differentierede effekter'!DH52="",IF(Forudsætninger!$B$4&gt;AC$2-$B$2,Input!$G52,0)+IF(Forudsætninger!$B$4=AC$2-$B$2+1,Input!$K52,0),'Differentierede effekter'!DH52),0)</f>
        <v>0</v>
      </c>
      <c r="AD52" s="3">
        <f ca="1">IF(AD$2-$B$2&lt;Forudsætninger!$B$4,IF('Differentierede effekter'!DL52="",IF(Forudsætninger!$B$4&gt;AD$2-$B$2,Input!$G52,0)+IF(Forudsætninger!$B$4=AD$2-$B$2+1,Input!$K52,0),'Differentierede effekter'!DL52),0)</f>
        <v>0</v>
      </c>
      <c r="AE52" s="3">
        <f ca="1">IF(AE$2-$B$2&lt;Forudsætninger!$B$4,IF('Differentierede effekter'!DP52="",IF(Forudsætninger!$B$4&gt;AE$2-$B$2,Input!$G52,0)+IF(Forudsætninger!$B$4=AE$2-$B$2+1,Input!$K52,0),'Differentierede effekter'!DP52),0)</f>
        <v>0</v>
      </c>
      <c r="AF52" s="3">
        <f ca="1">IF(AF$2-$B$2&lt;Forudsætninger!$B$4,IF('Differentierede effekter'!DQ52="",IF(Forudsætninger!$B$4&gt;AF$2-$B$2,Input!$G52,0)+IF(Forudsætninger!$B$4=AF$2-$B$2+1,Input!$K52,0),'Differentierede effekter'!DQ52),0)</f>
        <v>0</v>
      </c>
      <c r="AG52" s="3">
        <f ca="1">IF(AG$2-$B$2&lt;Forudsætninger!$B$4,IF('Differentierede effekter'!DU52="",IF(Forudsætninger!$B$4&gt;AG$2-$B$2,Input!$G52,0)+IF(Forudsætninger!$B$4=AG$2-$B$2+1,Input!$K52,0),'Differentierede effekter'!DU52),0)</f>
        <v>0</v>
      </c>
      <c r="AH52" s="3">
        <f ca="1">IF(AH$2-$B$2&lt;Forudsætninger!$B$4,IF('Differentierede effekter'!DY52="",IF(Forudsætninger!$B$4&gt;AH$2-$B$2,Input!$G52,0)+IF(Forudsætninger!$B$4=AH$2-$B$2+1,Input!$K52,0),'Differentierede effekter'!DY52),0)</f>
        <v>0</v>
      </c>
      <c r="AI52" s="3">
        <f ca="1">IF(AI$2-$B$2&lt;Forudsætninger!$B$4,IF('Differentierede effekter'!EC52="",IF(Forudsætninger!$B$4&gt;AI$2-$B$2,Input!$G52,0)+IF(Forudsætninger!$B$4=AI$2-$B$2+1,Input!$K52,0),'Differentierede effekter'!EC52),0)</f>
        <v>0</v>
      </c>
      <c r="AJ52" s="3">
        <f ca="1">IF(AJ$2-$B$2&lt;Forudsætninger!$B$4,IF('Differentierede effekter'!EG52="",IF(Forudsætninger!$B$4&gt;AJ$2-$B$2,Input!$G52,0)+IF(Forudsætninger!$B$4=AJ$2-$B$2+1,Input!$K52,0),'Differentierede effekter'!EG52),0)</f>
        <v>0</v>
      </c>
      <c r="AK52" s="3">
        <f ca="1">IF(AK$2-$B$2&lt;Forudsætninger!$B$4,IF('Differentierede effekter'!EK52="",IF(Forudsætninger!$B$4&gt;AK$2-$B$2,Input!$G52,0)+IF(Forudsætninger!$B$4=AK$2-$B$2+1,Input!$K52,0),'Differentierede effekter'!EK52),0)</f>
        <v>0</v>
      </c>
      <c r="AL52" s="3">
        <f ca="1">IF(AL$2-$B$2&lt;Forudsætninger!$B$4,IF('Differentierede effekter'!EO52="",IF(Forudsætninger!$B$4&gt;AL$2-$B$2,Input!$G52,0)+IF(Forudsætninger!$B$4=AL$2-$B$2+1,Input!$K52,0),'Differentierede effekter'!EO52),0)</f>
        <v>0</v>
      </c>
      <c r="AM52" s="3">
        <f ca="1">IF(AM$2-$B$2&lt;Forudsætninger!$B$4,IF('Differentierede effekter'!EP52="",IF(Forudsætninger!$B$4&gt;AM$2-$B$2,Input!$G52,0)+IF(Forudsætninger!$B$4=AM$2-$B$2+1,Input!$K52,0),'Differentierede effekter'!EP52),0)</f>
        <v>0</v>
      </c>
      <c r="AN52" s="3">
        <f ca="1">IF(AN$2-$B$2&lt;Forudsætninger!$B$4,IF('Differentierede effekter'!ET52="",IF(Forudsætninger!$B$4&gt;AN$2-$B$2,Input!$G52,0)+IF(Forudsætninger!$B$4=AN$2-$B$2+1,Input!$K52,0),'Differentierede effekter'!ET52),0)</f>
        <v>0</v>
      </c>
      <c r="AO52" s="3">
        <f ca="1">IF(AO$2-$B$2&lt;Forudsætninger!$B$4,IF('Differentierede effekter'!EX52="",IF(Forudsætninger!$B$4&gt;AO$2-$B$2,Input!$G52,0)+IF(Forudsætninger!$B$4=AO$2-$B$2+1,Input!$K52,0),'Differentierede effekter'!EX52),0)</f>
        <v>0</v>
      </c>
      <c r="AP52" s="3">
        <f ca="1">IF(AP$2-$B$2&lt;Forudsætninger!$B$4,IF('Differentierede effekter'!FB52="",IF(Forudsætninger!$B$4&gt;AP$2-$B$2,Input!$G52,0)+IF(Forudsætninger!$B$4=AP$2-$B$2+1,Input!$K52,0),'Differentierede effekter'!FB52),0)</f>
        <v>0</v>
      </c>
      <c r="AQ52" s="3">
        <f ca="1">IF(AQ$2-$B$2&lt;Forudsætninger!$B$4,IF('Differentierede effekter'!FF52="",IF(Forudsætninger!$B$4&gt;AQ$2-$B$2,Input!$G52,0)+IF(Forudsætninger!$B$4=AQ$2-$B$2+1,Input!$K52,0),'Differentierede effekter'!FF52),0)</f>
        <v>0</v>
      </c>
      <c r="AR52" s="3">
        <f ca="1">IF(AR$2-$B$2&lt;Forudsætninger!$B$4,IF('Differentierede effekter'!FJ52="",IF(Forudsætninger!$B$4&gt;AR$2-$B$2,Input!$G52,0)+IF(Forudsætninger!$B$4=AR$2-$B$2+1,Input!$K52,0),'Differentierede effekter'!FJ52),0)</f>
        <v>0</v>
      </c>
      <c r="AS52" s="3">
        <f ca="1">IF(AS$2-$B$2&lt;Forudsætninger!$B$4,IF('Differentierede effekter'!FN52="",IF(Forudsætninger!$B$4&gt;AS$2-$B$2,Input!$G52,0)+IF(Forudsætninger!$B$4=AS$2-$B$2+1,Input!$K52,0),'Differentierede effekter'!FN52),0)</f>
        <v>0</v>
      </c>
      <c r="AT52" s="3">
        <f ca="1">IF(AT$2-$B$2&lt;Forudsætninger!$B$4,IF('Differentierede effekter'!FR52="",IF(Forudsætninger!$B$4&gt;AT$2-$B$2,Input!$G52,0)+IF(Forudsætninger!$B$4=AT$2-$B$2+1,Input!$K52,0),'Differentierede effekter'!FR52),0)</f>
        <v>0</v>
      </c>
      <c r="AU52" s="3">
        <f ca="1">IF(AU$2-$B$2&lt;Forudsætninger!$B$4,IF('Differentierede effekter'!FV52="",IF(Forudsætninger!$B$4&gt;AU$2-$B$2,Input!$G52,0)+IF(Forudsætninger!$B$4=AU$2-$B$2+1,Input!$K52,0),'Differentierede effekter'!FV52),0)</f>
        <v>0</v>
      </c>
      <c r="AV52" s="3">
        <f ca="1">IF(AV$2-$B$2&lt;Forudsætninger!$B$4,IF('Differentierede effekter'!FZ52="",IF(Forudsætninger!$B$4&gt;AV$2-$B$2,Input!$G52,0)+IF(Forudsætninger!$B$4=AV$2-$B$2+1,Input!$K52,0),'Differentierede effekter'!FZ52),0)</f>
        <v>0</v>
      </c>
      <c r="AW52" s="3">
        <f ca="1">IF(AW$2-$B$2&lt;Forudsætninger!$B$4,IF('Differentierede effekter'!GD52="",IF(Forudsætninger!$B$4&gt;AW$2-$B$2,Input!$G52,0)+IF(Forudsætninger!$B$4=AW$2-$B$2+1,Input!$K52,0),'Differentierede effekter'!GD52),0)</f>
        <v>0</v>
      </c>
      <c r="AX52" s="3">
        <f ca="1">IF(AX$2-$B$2&lt;Forudsætninger!$B$4,IF('Differentierede effekter'!GH52="",IF(Forudsætninger!$B$4&gt;AX$2-$B$2,Input!$G52,0)+IF(Forudsætninger!$B$4=AX$2-$B$2+1,Input!$K52,0),'Differentierede effekter'!GH52),0)</f>
        <v>0</v>
      </c>
      <c r="AY52" s="3">
        <f ca="1">IF(AY$2-$B$2&lt;Forudsætninger!$B$4,IF('Differentierede effekter'!GL52="",IF(Forudsætninger!$B$4&gt;AY$2-$B$2,Input!$G52,0)+IF(Forudsætninger!$B$4=AY$2-$B$2+1,Input!$K52,0),'Differentierede effekter'!GL52),0)</f>
        <v>0</v>
      </c>
      <c r="AZ52" s="4">
        <f ca="1">NPV(Forudsætninger!$B$2,BA52:CX52)*(1+Forudsætninger!$B$2)</f>
        <v>0</v>
      </c>
      <c r="BA52" s="3">
        <f ca="1">Forudsætninger!B132*B52</f>
        <v>0</v>
      </c>
      <c r="BB52" s="3">
        <f ca="1">Forudsætninger!C132*C52</f>
        <v>0</v>
      </c>
      <c r="BC52" s="3">
        <f ca="1">Forudsætninger!D132*D52</f>
        <v>0</v>
      </c>
      <c r="BD52" s="3">
        <f ca="1">Forudsætninger!E132*E52</f>
        <v>0</v>
      </c>
      <c r="BE52" s="3">
        <f ca="1">Forudsætninger!F132*F52</f>
        <v>0</v>
      </c>
      <c r="BF52" s="3">
        <f ca="1">Forudsætninger!G132*G52</f>
        <v>0</v>
      </c>
      <c r="BG52" s="3">
        <f ca="1">Forudsætninger!H132*H52</f>
        <v>0</v>
      </c>
      <c r="BH52" s="3">
        <f ca="1">Forudsætninger!I132*I52</f>
        <v>0</v>
      </c>
      <c r="BI52" s="3">
        <f ca="1">Forudsætninger!J132*J52</f>
        <v>0</v>
      </c>
      <c r="BJ52" s="3">
        <f ca="1">Forudsætninger!K132*K52</f>
        <v>0</v>
      </c>
      <c r="BK52" s="3">
        <f ca="1">Forudsætninger!L132*L52</f>
        <v>0</v>
      </c>
      <c r="BL52" s="3">
        <f ca="1">Forudsætninger!M132*M52</f>
        <v>0</v>
      </c>
      <c r="BM52" s="3">
        <f ca="1">Forudsætninger!N132*N52</f>
        <v>0</v>
      </c>
      <c r="BN52" s="3">
        <f ca="1">Forudsætninger!O132*O52</f>
        <v>0</v>
      </c>
      <c r="BO52" s="3">
        <f ca="1">Forudsætninger!P132*P52</f>
        <v>0</v>
      </c>
      <c r="BP52" s="3">
        <f ca="1">Forudsætninger!Q132*Q52</f>
        <v>0</v>
      </c>
      <c r="BQ52" s="3">
        <f ca="1">Forudsætninger!R132*R52</f>
        <v>0</v>
      </c>
      <c r="BR52" s="3">
        <f ca="1">Forudsætninger!S132*S52</f>
        <v>0</v>
      </c>
      <c r="BS52" s="3">
        <f ca="1">Forudsætninger!T132*T52</f>
        <v>0</v>
      </c>
      <c r="BT52" s="3">
        <f ca="1">Forudsætninger!U132*U52</f>
        <v>0</v>
      </c>
      <c r="BU52" s="3">
        <f ca="1">Forudsætninger!V132*V52</f>
        <v>0</v>
      </c>
      <c r="BV52" s="3">
        <f ca="1">Forudsætninger!W132*W52</f>
        <v>0</v>
      </c>
      <c r="BW52" s="3">
        <f ca="1">Forudsætninger!X132*X52</f>
        <v>0</v>
      </c>
      <c r="BX52" s="3">
        <f ca="1">Forudsætninger!Y132*Y52</f>
        <v>0</v>
      </c>
      <c r="BY52" s="3">
        <f ca="1">Forudsætninger!Z132*Z52</f>
        <v>0</v>
      </c>
      <c r="BZ52" s="3">
        <f ca="1">Forudsætninger!AA132*AA52</f>
        <v>0</v>
      </c>
      <c r="CA52" s="3">
        <f ca="1">Forudsætninger!AB132*AB52</f>
        <v>0</v>
      </c>
      <c r="CB52" s="3">
        <f ca="1">Forudsætninger!AC132*AC52</f>
        <v>0</v>
      </c>
      <c r="CC52" s="3">
        <f ca="1">Forudsætninger!AD132*AD52</f>
        <v>0</v>
      </c>
      <c r="CD52" s="3">
        <f ca="1">Forudsætninger!AE132*AE52</f>
        <v>0</v>
      </c>
      <c r="CE52" s="3">
        <f ca="1">Forudsætninger!AF132*AF52</f>
        <v>0</v>
      </c>
      <c r="CF52" s="3">
        <f ca="1">Forudsætninger!AG132*AG52</f>
        <v>0</v>
      </c>
      <c r="CG52" s="3">
        <f ca="1">Forudsætninger!AH132*AH52</f>
        <v>0</v>
      </c>
      <c r="CH52" s="3">
        <f ca="1">Forudsætninger!AI132*AI52</f>
        <v>0</v>
      </c>
      <c r="CI52" s="3">
        <f ca="1">Forudsætninger!AJ132*AJ52</f>
        <v>0</v>
      </c>
      <c r="CJ52" s="3">
        <f ca="1">Forudsætninger!AK132*AK52</f>
        <v>0</v>
      </c>
      <c r="CK52" s="3">
        <f ca="1">Forudsætninger!AL132*AL52</f>
        <v>0</v>
      </c>
      <c r="CL52" s="3">
        <f ca="1">Forudsætninger!AM132*AM52</f>
        <v>0</v>
      </c>
      <c r="CM52" s="3">
        <f ca="1">Forudsætninger!AN132*AN52</f>
        <v>0</v>
      </c>
      <c r="CN52" s="3">
        <f ca="1">Forudsætninger!AO132*AO52</f>
        <v>0</v>
      </c>
      <c r="CO52" s="3">
        <f ca="1">Forudsætninger!AP132*AP52</f>
        <v>0</v>
      </c>
      <c r="CP52" s="3">
        <f ca="1">Forudsætninger!AQ132*AQ52</f>
        <v>0</v>
      </c>
      <c r="CQ52" s="3">
        <f ca="1">Forudsætninger!AR132*AR52</f>
        <v>0</v>
      </c>
      <c r="CR52" s="3">
        <f ca="1">Forudsætninger!AS132*AS52</f>
        <v>0</v>
      </c>
      <c r="CS52" s="3">
        <f ca="1">Forudsætninger!AT132*AT52</f>
        <v>0</v>
      </c>
      <c r="CT52" s="3">
        <f ca="1">Forudsætninger!AU132*AU52</f>
        <v>0</v>
      </c>
      <c r="CU52" s="3">
        <f ca="1">Forudsætninger!AV132*AV52</f>
        <v>0</v>
      </c>
      <c r="CV52" s="3">
        <f ca="1">Forudsætninger!AW132*AW52</f>
        <v>0</v>
      </c>
      <c r="CW52" s="3">
        <f ca="1">Forudsætninger!AX132*AX52</f>
        <v>0</v>
      </c>
      <c r="CX52" s="3">
        <f ca="1">Forudsætninger!AY132*AY52</f>
        <v>0</v>
      </c>
      <c r="CY52" s="4">
        <f ca="1">NPV(Forudsætninger!$B$3,CZ52:EW52)*(1+Forudsætninger!$B$3)</f>
        <v>0</v>
      </c>
      <c r="CZ52" s="3">
        <f ca="1">Forudsætninger!E278*B52</f>
        <v>0</v>
      </c>
      <c r="DA52" s="3">
        <f ca="1">Forudsætninger!F278*C52</f>
        <v>0</v>
      </c>
      <c r="DB52" s="3">
        <f ca="1">Forudsætninger!G278*D52</f>
        <v>0</v>
      </c>
      <c r="DC52" s="3">
        <f ca="1">Forudsætninger!H278*E52</f>
        <v>0</v>
      </c>
      <c r="DD52" s="3">
        <f ca="1">Forudsætninger!I278*F52</f>
        <v>0</v>
      </c>
      <c r="DE52" s="3">
        <f ca="1">Forudsætninger!J278*G52</f>
        <v>0</v>
      </c>
      <c r="DF52" s="3">
        <f ca="1">Forudsætninger!K278*H52</f>
        <v>0</v>
      </c>
      <c r="DG52" s="3">
        <f ca="1">Forudsætninger!L278*I52</f>
        <v>0</v>
      </c>
      <c r="DH52" s="3">
        <f ca="1">Forudsætninger!M278*J52</f>
        <v>0</v>
      </c>
      <c r="DI52" s="3">
        <f ca="1">Forudsætninger!N278*K52</f>
        <v>0</v>
      </c>
      <c r="DJ52" s="3">
        <f ca="1">Forudsætninger!O278*L52</f>
        <v>0</v>
      </c>
      <c r="DK52" s="3">
        <f ca="1">Forudsætninger!P278*M52</f>
        <v>0</v>
      </c>
      <c r="DL52" s="3">
        <f ca="1">Forudsætninger!Q278*N52</f>
        <v>0</v>
      </c>
      <c r="DM52" s="3">
        <f ca="1">Forudsætninger!R278*O52</f>
        <v>0</v>
      </c>
      <c r="DN52" s="3">
        <f ca="1">Forudsætninger!S278*P52</f>
        <v>0</v>
      </c>
      <c r="DO52" s="3">
        <f ca="1">Forudsætninger!T278*Q52</f>
        <v>0</v>
      </c>
      <c r="DP52" s="3">
        <f ca="1">Forudsætninger!U278*R52</f>
        <v>0</v>
      </c>
      <c r="DQ52" s="3">
        <f ca="1">Forudsætninger!V278*S52</f>
        <v>0</v>
      </c>
      <c r="DR52" s="3">
        <f ca="1">Forudsætninger!W278*T52</f>
        <v>0</v>
      </c>
      <c r="DS52" s="3">
        <f ca="1">Forudsætninger!X278*U52</f>
        <v>0</v>
      </c>
      <c r="DT52" s="3">
        <f ca="1">Forudsætninger!Y278*V52</f>
        <v>0</v>
      </c>
      <c r="DU52" s="3">
        <f ca="1">Forudsætninger!Z278*W52</f>
        <v>0</v>
      </c>
      <c r="DV52" s="3">
        <f ca="1">Forudsætninger!AA278*X52</f>
        <v>0</v>
      </c>
      <c r="DW52" s="3">
        <f ca="1">Forudsætninger!AB278*Y52</f>
        <v>0</v>
      </c>
      <c r="DX52" s="3">
        <f ca="1">Forudsætninger!AC278*Z52</f>
        <v>0</v>
      </c>
      <c r="DY52" s="3">
        <f ca="1">Forudsætninger!AD278*AA52</f>
        <v>0</v>
      </c>
      <c r="DZ52" s="3">
        <f ca="1">Forudsætninger!AE278*AB52</f>
        <v>0</v>
      </c>
      <c r="EA52" s="3">
        <f ca="1">Forudsætninger!AF278*AC52</f>
        <v>0</v>
      </c>
      <c r="EB52" s="3">
        <f ca="1">Forudsætninger!AG278*AD52</f>
        <v>0</v>
      </c>
      <c r="EC52" s="3">
        <f ca="1">Forudsætninger!AH278*AE52</f>
        <v>0</v>
      </c>
      <c r="ED52" s="3">
        <f ca="1">Forudsætninger!AI278*AF52</f>
        <v>0</v>
      </c>
      <c r="EE52" s="3">
        <f ca="1">Forudsætninger!AJ278*AG52</f>
        <v>0</v>
      </c>
      <c r="EF52" s="3">
        <f ca="1">Forudsætninger!AK278*AH52</f>
        <v>0</v>
      </c>
      <c r="EG52" s="3">
        <f ca="1">Forudsætninger!AL278*AI52</f>
        <v>0</v>
      </c>
      <c r="EH52" s="3">
        <f ca="1">Forudsætninger!AM278*AJ52</f>
        <v>0</v>
      </c>
      <c r="EI52" s="3">
        <f ca="1">Forudsætninger!AN278*AK52</f>
        <v>0</v>
      </c>
      <c r="EJ52" s="3">
        <f ca="1">Forudsætninger!AO278*AL52</f>
        <v>0</v>
      </c>
      <c r="EK52" s="3">
        <f ca="1">Forudsætninger!AP278*AM52</f>
        <v>0</v>
      </c>
      <c r="EL52" s="3">
        <f ca="1">Forudsætninger!AQ278*AN52</f>
        <v>0</v>
      </c>
      <c r="EM52" s="3">
        <f ca="1">Forudsætninger!AR278*AO52</f>
        <v>0</v>
      </c>
      <c r="EN52" s="3">
        <f ca="1">Forudsætninger!AS278*AP52</f>
        <v>0</v>
      </c>
      <c r="EO52" s="3">
        <f ca="1">Forudsætninger!AT278*AQ52</f>
        <v>0</v>
      </c>
      <c r="EP52" s="3">
        <f ca="1">Forudsætninger!AU278*AR52</f>
        <v>0</v>
      </c>
      <c r="EQ52" s="3">
        <f ca="1">Forudsætninger!AV278*AS52</f>
        <v>0</v>
      </c>
      <c r="ER52" s="3">
        <f ca="1">Forudsætninger!AW278*AT52</f>
        <v>0</v>
      </c>
      <c r="ES52" s="3">
        <f ca="1">Forudsætninger!AX278*AU52</f>
        <v>0</v>
      </c>
      <c r="ET52" s="3">
        <f ca="1">Forudsætninger!AY278*AV52</f>
        <v>0</v>
      </c>
      <c r="EU52" s="3">
        <f ca="1">Forudsætninger!AZ278*AW52</f>
        <v>0</v>
      </c>
      <c r="EV52" s="3">
        <f ca="1">Forudsætninger!BA278*AX52</f>
        <v>0</v>
      </c>
      <c r="EW52" s="3">
        <f ca="1">Forudsætninger!BB278*AY52</f>
        <v>0</v>
      </c>
      <c r="EX52" s="3">
        <f ca="1">IF(Input!$B52="I",$AZ52,0)</f>
        <v>0</v>
      </c>
      <c r="EY52" s="3">
        <f ca="1">IF(Input!$B52="II",$AZ52,0)</f>
        <v>0</v>
      </c>
      <c r="EZ52" s="3">
        <f ca="1">IF(Input!$B52="III",$AZ52,0)</f>
        <v>0</v>
      </c>
      <c r="FA52" s="3">
        <f ca="1">IF(Input!$B52="IV",$AZ52,0)</f>
        <v>0</v>
      </c>
      <c r="FB52" s="3">
        <f ca="1">IF(Input!$B52="I",$CY52,0)</f>
        <v>0</v>
      </c>
      <c r="FC52" s="3">
        <f ca="1">IF(Input!$B52="II",$CY52,0)</f>
        <v>0</v>
      </c>
      <c r="FD52" s="3">
        <f ca="1">IF(Input!$B52="III",$CY52,0)</f>
        <v>0</v>
      </c>
      <c r="FE52" s="3">
        <f ca="1">IF(Input!$B52="IV",$CY52,0)</f>
        <v>0</v>
      </c>
      <c r="FF52" s="3">
        <f ca="1">IF(Input!$C52="Økonomisk",$AZ52,0)</f>
        <v>0</v>
      </c>
      <c r="FG52" s="3">
        <f ca="1">IF(Input!$C52="Miljø",$AZ52,0)</f>
        <v>0</v>
      </c>
    </row>
    <row r="53" spans="1:163">
      <c r="A53" s="2" t="str">
        <f ca="1">IF(Input!A53="","",Input!A53)</f>
        <v/>
      </c>
      <c r="B53" s="3">
        <f ca="1">IF('Differentierede effekter'!D53="",Input!J53+Input!G53+IF(Forudsætninger!$B$4=1,Input!K53,0),'Differentierede effekter'!D53)</f>
        <v>0</v>
      </c>
      <c r="C53" s="3">
        <f ca="1">IF(C$2-$B$2&lt;Forudsætninger!$B$4,IF('Differentierede effekter'!H53="",IF(Forudsætninger!$B$4&gt;C$2-$B$2,Input!$G53,0)+IF(Forudsætninger!$B$4=C$2-$B$2+1,Input!$K53,0),'Differentierede effekter'!H53),0)</f>
        <v>0</v>
      </c>
      <c r="D53" s="3">
        <f ca="1">IF(D$2-$B$2&lt;Forudsætninger!$B$4,IF('Differentierede effekter'!L53="",IF(Forudsætninger!$B$4&gt;D$2-$B$2,Input!$G53,0)+IF(Forudsætninger!$B$4=D$2-$B$2+1,Input!$K53,0),'Differentierede effekter'!L53),0)</f>
        <v>0</v>
      </c>
      <c r="E53" s="3">
        <f ca="1">IF(E$2-$B$2&lt;Forudsætninger!$B$4,IF('Differentierede effekter'!P53="",IF(Forudsætninger!$B$4&gt;E$2-$B$2,Input!$G53,0)+IF(Forudsætninger!$B$4=E$2-$B$2+1,Input!$K53,0),'Differentierede effekter'!P53),0)</f>
        <v>0</v>
      </c>
      <c r="F53" s="3">
        <f ca="1">IF(F$2-$B$2&lt;Forudsætninger!$B$4,IF('Differentierede effekter'!T53="",IF(Forudsætninger!$B$4&gt;F$2-$B$2,Input!$G53,0)+IF(Forudsætninger!$B$4=F$2-$B$2+1,Input!$K53,0),'Differentierede effekter'!T53),0)</f>
        <v>0</v>
      </c>
      <c r="G53" s="3">
        <f ca="1">IF(G$2-$B$2&lt;Forudsætninger!$B$4,IF('Differentierede effekter'!X53="",IF(Forudsætninger!$B$4&gt;G$2-$B$2,Input!$G53,0)+IF(Forudsætninger!$B$4=G$2-$B$2+1,Input!$K53,0),'Differentierede effekter'!X53),0)</f>
        <v>0</v>
      </c>
      <c r="H53" s="3">
        <f ca="1">IF(H$2-$B$2&lt;Forudsætninger!$B$4,IF('Differentierede effekter'!AB53="",IF(Forudsætninger!$B$4&gt;H$2-$B$2,Input!$G53,0)+IF(Forudsætninger!$B$4=H$2-$B$2+1,Input!$K53,0),'Differentierede effekter'!AB53),0)</f>
        <v>0</v>
      </c>
      <c r="I53" s="3">
        <f ca="1">IF(I$2-$B$2&lt;Forudsætninger!$B$4,IF('Differentierede effekter'!AF53="",IF(Forudsætninger!$B$4&gt;I$2-$B$2,Input!$G53,0)+IF(Forudsætninger!$B$4=I$2-$B$2+1,Input!$K53,0),'Differentierede effekter'!AF53),0)</f>
        <v>0</v>
      </c>
      <c r="J53" s="3">
        <f ca="1">IF(J$2-$B$2&lt;Forudsætninger!$B$4,IF('Differentierede effekter'!AJ53="",IF(Forudsætninger!$B$4&gt;J$2-$B$2,Input!$G53,0)+IF(Forudsætninger!$B$4=J$2-$B$2+1,Input!$K53,0),'Differentierede effekter'!AJ53),0)</f>
        <v>0</v>
      </c>
      <c r="K53" s="3">
        <f ca="1">IF(K$2-$B$2&lt;Forudsætninger!$B$4,IF('Differentierede effekter'!AN53="",IF(Forudsætninger!$B$4&gt;K$2-$B$2,Input!$G53,0)+IF(Forudsætninger!$B$4=K$2-$B$2+1,Input!$K53,0),'Differentierede effekter'!AN53),0)</f>
        <v>0</v>
      </c>
      <c r="L53" s="3">
        <f ca="1">IF(L$2-$B$2&lt;Forudsætninger!$B$4,IF('Differentierede effekter'!AR53="",IF(Forudsætninger!$B$4&gt;L$2-$B$2,Input!$G53,0)+IF(Forudsætninger!$B$4=L$2-$B$2+1,Input!$K53,0),'Differentierede effekter'!AR53),0)</f>
        <v>0</v>
      </c>
      <c r="M53" s="3">
        <f ca="1">IF(M$2-$B$2&lt;Forudsætninger!$B$4,IF('Differentierede effekter'!AV53="",IF(Forudsætninger!$B$4&gt;M$2-$B$2,Input!$G53,0)+IF(Forudsætninger!$B$4=M$2-$B$2+1,Input!$K53,0),'Differentierede effekter'!AV53),0)</f>
        <v>0</v>
      </c>
      <c r="N53" s="3">
        <f ca="1">IF(N$2-$B$2&lt;Forudsætninger!$B$4,IF('Differentierede effekter'!AZ53="",IF(Forudsætninger!$B$4&gt;N$2-$B$2,Input!$G53,0)+IF(Forudsætninger!$B$4=N$2-$B$2+1,Input!$K53,0),'Differentierede effekter'!AZ53),0)</f>
        <v>0</v>
      </c>
      <c r="O53" s="3">
        <f ca="1">IF(O$2-$B$2&lt;Forudsætninger!$B$4,IF('Differentierede effekter'!BD53="",IF(Forudsætninger!$B$4&gt;O$2-$B$2,Input!$G53,0)+IF(Forudsætninger!$B$4=O$2-$B$2+1,Input!$K53,0),'Differentierede effekter'!BD53),0)</f>
        <v>0</v>
      </c>
      <c r="P53" s="3">
        <f ca="1">IF(P$2-$B$2&lt;Forudsætninger!$B$4,IF('Differentierede effekter'!BH53="",IF(Forudsætninger!$B$4&gt;P$2-$B$2,Input!$G53,0)+IF(Forudsætninger!$B$4=P$2-$B$2+1,Input!$K53,0),'Differentierede effekter'!BH53),0)</f>
        <v>0</v>
      </c>
      <c r="Q53" s="3">
        <f ca="1">IF(Q$2-$B$2&lt;Forudsætninger!$B$4,IF('Differentierede effekter'!BL53="",IF(Forudsætninger!$B$4&gt;Q$2-$B$2,Input!$G53,0)+IF(Forudsætninger!$B$4=Q$2-$B$2+1,Input!$K53,0),'Differentierede effekter'!BL53),0)</f>
        <v>0</v>
      </c>
      <c r="R53" s="3">
        <f ca="1">IF(R$2-$B$2&lt;Forudsætninger!$B$4,IF('Differentierede effekter'!BP53="",IF(Forudsætninger!$B$4&gt;R$2-$B$2,Input!$G53,0)+IF(Forudsætninger!$B$4=R$2-$B$2+1,Input!$K53,0),'Differentierede effekter'!BP53),0)</f>
        <v>0</v>
      </c>
      <c r="S53" s="3">
        <f ca="1">IF(S$2-$B$2&lt;Forudsætninger!$B$4,IF('Differentierede effekter'!BT53="",IF(Forudsætninger!$B$4&gt;S$2-$B$2,Input!$G53,0)+IF(Forudsætninger!$B$4=S$2-$B$2+1,Input!$K53,0),'Differentierede effekter'!BT53),0)</f>
        <v>0</v>
      </c>
      <c r="T53" s="3">
        <f ca="1">IF(T$2-$B$2&lt;Forudsætninger!$B$4,IF('Differentierede effekter'!BX53="",IF(Forudsætninger!$B$4&gt;T$2-$B$2,Input!$G53,0)+IF(Forudsætninger!$B$4=T$2-$B$2+1,Input!$K53,0),'Differentierede effekter'!BX53),0)</f>
        <v>0</v>
      </c>
      <c r="U53" s="3">
        <f ca="1">IF(U$2-$B$2&lt;Forudsætninger!$B$4,IF('Differentierede effekter'!CB53="",IF(Forudsætninger!$B$4&gt;U$2-$B$2,Input!$G53,0)+IF(Forudsætninger!$B$4=U$2-$B$2+1,Input!$K53,0),'Differentierede effekter'!CB53),0)</f>
        <v>0</v>
      </c>
      <c r="V53" s="3">
        <f ca="1">IF(V$2-$B$2&lt;Forudsætninger!$B$4,IF('Differentierede effekter'!CF53="",IF(Forudsætninger!$B$4&gt;V$2-$B$2,Input!$G53,0)+IF(Forudsætninger!$B$4=V$2-$B$2+1,Input!$K53,0),'Differentierede effekter'!CF53),0)</f>
        <v>0</v>
      </c>
      <c r="W53" s="3">
        <f ca="1">IF(W$2-$B$2&lt;Forudsætninger!$B$4,IF('Differentierede effekter'!CJ53="",IF(Forudsætninger!$B$4&gt;W$2-$B$2,Input!$G53,0)+IF(Forudsætninger!$B$4=W$2-$B$2+1,Input!$K53,0),'Differentierede effekter'!CJ53),0)</f>
        <v>0</v>
      </c>
      <c r="X53" s="3">
        <f ca="1">IF(X$2-$B$2&lt;Forudsætninger!$B$4,IF('Differentierede effekter'!CN53="",IF(Forudsætninger!$B$4&gt;X$2-$B$2,Input!$G53,0)+IF(Forudsætninger!$B$4=X$2-$B$2+1,Input!$K53,0),'Differentierede effekter'!CN53),0)</f>
        <v>0</v>
      </c>
      <c r="Y53" s="3">
        <f ca="1">IF(Y$2-$B$2&lt;Forudsætninger!$B$4,IF('Differentierede effekter'!CR53="",IF(Forudsætninger!$B$4&gt;Y$2-$B$2,Input!$G53,0)+IF(Forudsætninger!$B$4=Y$2-$B$2+1,Input!$K53,0),'Differentierede effekter'!CR53),0)</f>
        <v>0</v>
      </c>
      <c r="Z53" s="3">
        <f ca="1">IF(Z$2-$B$2&lt;Forudsætninger!$B$4,IF('Differentierede effekter'!CV53="",IF(Forudsætninger!$B$4&gt;Z$2-$B$2,Input!$G53,0)+IF(Forudsætninger!$B$4=Z$2-$B$2+1,Input!$K53,0),'Differentierede effekter'!CV53),0)</f>
        <v>0</v>
      </c>
      <c r="AA53" s="3">
        <f ca="1">IF(AA$2-$B$2&lt;Forudsætninger!$B$4,IF('Differentierede effekter'!CZ53="",IF(Forudsætninger!$B$4&gt;AA$2-$B$2,Input!$G53,0)+IF(Forudsætninger!$B$4=AA$2-$B$2+1,Input!$K53,0),'Differentierede effekter'!CZ53),0)</f>
        <v>0</v>
      </c>
      <c r="AB53" s="3">
        <f ca="1">IF(AB$2-$B$2&lt;Forudsætninger!$B$4,IF('Differentierede effekter'!DD53="",IF(Forudsætninger!$B$4&gt;AB$2-$B$2,Input!$G53,0)+IF(Forudsætninger!$B$4=AB$2-$B$2+1,Input!$K53,0),'Differentierede effekter'!DD53),0)</f>
        <v>0</v>
      </c>
      <c r="AC53" s="3">
        <f ca="1">IF(AC$2-$B$2&lt;Forudsætninger!$B$4,IF('Differentierede effekter'!DH53="",IF(Forudsætninger!$B$4&gt;AC$2-$B$2,Input!$G53,0)+IF(Forudsætninger!$B$4=AC$2-$B$2+1,Input!$K53,0),'Differentierede effekter'!DH53),0)</f>
        <v>0</v>
      </c>
      <c r="AD53" s="3">
        <f ca="1">IF(AD$2-$B$2&lt;Forudsætninger!$B$4,IF('Differentierede effekter'!DL53="",IF(Forudsætninger!$B$4&gt;AD$2-$B$2,Input!$G53,0)+IF(Forudsætninger!$B$4=AD$2-$B$2+1,Input!$K53,0),'Differentierede effekter'!DL53),0)</f>
        <v>0</v>
      </c>
      <c r="AE53" s="3">
        <f ca="1">IF(AE$2-$B$2&lt;Forudsætninger!$B$4,IF('Differentierede effekter'!DP53="",IF(Forudsætninger!$B$4&gt;AE$2-$B$2,Input!$G53,0)+IF(Forudsætninger!$B$4=AE$2-$B$2+1,Input!$K53,0),'Differentierede effekter'!DP53),0)</f>
        <v>0</v>
      </c>
      <c r="AF53" s="3">
        <f ca="1">IF(AF$2-$B$2&lt;Forudsætninger!$B$4,IF('Differentierede effekter'!DQ53="",IF(Forudsætninger!$B$4&gt;AF$2-$B$2,Input!$G53,0)+IF(Forudsætninger!$B$4=AF$2-$B$2+1,Input!$K53,0),'Differentierede effekter'!DQ53),0)</f>
        <v>0</v>
      </c>
      <c r="AG53" s="3">
        <f ca="1">IF(AG$2-$B$2&lt;Forudsætninger!$B$4,IF('Differentierede effekter'!DU53="",IF(Forudsætninger!$B$4&gt;AG$2-$B$2,Input!$G53,0)+IF(Forudsætninger!$B$4=AG$2-$B$2+1,Input!$K53,0),'Differentierede effekter'!DU53),0)</f>
        <v>0</v>
      </c>
      <c r="AH53" s="3">
        <f ca="1">IF(AH$2-$B$2&lt;Forudsætninger!$B$4,IF('Differentierede effekter'!DY53="",IF(Forudsætninger!$B$4&gt;AH$2-$B$2,Input!$G53,0)+IF(Forudsætninger!$B$4=AH$2-$B$2+1,Input!$K53,0),'Differentierede effekter'!DY53),0)</f>
        <v>0</v>
      </c>
      <c r="AI53" s="3">
        <f ca="1">IF(AI$2-$B$2&lt;Forudsætninger!$B$4,IF('Differentierede effekter'!EC53="",IF(Forudsætninger!$B$4&gt;AI$2-$B$2,Input!$G53,0)+IF(Forudsætninger!$B$4=AI$2-$B$2+1,Input!$K53,0),'Differentierede effekter'!EC53),0)</f>
        <v>0</v>
      </c>
      <c r="AJ53" s="3">
        <f ca="1">IF(AJ$2-$B$2&lt;Forudsætninger!$B$4,IF('Differentierede effekter'!EG53="",IF(Forudsætninger!$B$4&gt;AJ$2-$B$2,Input!$G53,0)+IF(Forudsætninger!$B$4=AJ$2-$B$2+1,Input!$K53,0),'Differentierede effekter'!EG53),0)</f>
        <v>0</v>
      </c>
      <c r="AK53" s="3">
        <f ca="1">IF(AK$2-$B$2&lt;Forudsætninger!$B$4,IF('Differentierede effekter'!EK53="",IF(Forudsætninger!$B$4&gt;AK$2-$B$2,Input!$G53,0)+IF(Forudsætninger!$B$4=AK$2-$B$2+1,Input!$K53,0),'Differentierede effekter'!EK53),0)</f>
        <v>0</v>
      </c>
      <c r="AL53" s="3">
        <f ca="1">IF(AL$2-$B$2&lt;Forudsætninger!$B$4,IF('Differentierede effekter'!EO53="",IF(Forudsætninger!$B$4&gt;AL$2-$B$2,Input!$G53,0)+IF(Forudsætninger!$B$4=AL$2-$B$2+1,Input!$K53,0),'Differentierede effekter'!EO53),0)</f>
        <v>0</v>
      </c>
      <c r="AM53" s="3">
        <f ca="1">IF(AM$2-$B$2&lt;Forudsætninger!$B$4,IF('Differentierede effekter'!EP53="",IF(Forudsætninger!$B$4&gt;AM$2-$B$2,Input!$G53,0)+IF(Forudsætninger!$B$4=AM$2-$B$2+1,Input!$K53,0),'Differentierede effekter'!EP53),0)</f>
        <v>0</v>
      </c>
      <c r="AN53" s="3">
        <f ca="1">IF(AN$2-$B$2&lt;Forudsætninger!$B$4,IF('Differentierede effekter'!ET53="",IF(Forudsætninger!$B$4&gt;AN$2-$B$2,Input!$G53,0)+IF(Forudsætninger!$B$4=AN$2-$B$2+1,Input!$K53,0),'Differentierede effekter'!ET53),0)</f>
        <v>0</v>
      </c>
      <c r="AO53" s="3">
        <f ca="1">IF(AO$2-$B$2&lt;Forudsætninger!$B$4,IF('Differentierede effekter'!EX53="",IF(Forudsætninger!$B$4&gt;AO$2-$B$2,Input!$G53,0)+IF(Forudsætninger!$B$4=AO$2-$B$2+1,Input!$K53,0),'Differentierede effekter'!EX53),0)</f>
        <v>0</v>
      </c>
      <c r="AP53" s="3">
        <f ca="1">IF(AP$2-$B$2&lt;Forudsætninger!$B$4,IF('Differentierede effekter'!FB53="",IF(Forudsætninger!$B$4&gt;AP$2-$B$2,Input!$G53,0)+IF(Forudsætninger!$B$4=AP$2-$B$2+1,Input!$K53,0),'Differentierede effekter'!FB53),0)</f>
        <v>0</v>
      </c>
      <c r="AQ53" s="3">
        <f ca="1">IF(AQ$2-$B$2&lt;Forudsætninger!$B$4,IF('Differentierede effekter'!FF53="",IF(Forudsætninger!$B$4&gt;AQ$2-$B$2,Input!$G53,0)+IF(Forudsætninger!$B$4=AQ$2-$B$2+1,Input!$K53,0),'Differentierede effekter'!FF53),0)</f>
        <v>0</v>
      </c>
      <c r="AR53" s="3">
        <f ca="1">IF(AR$2-$B$2&lt;Forudsætninger!$B$4,IF('Differentierede effekter'!FJ53="",IF(Forudsætninger!$B$4&gt;AR$2-$B$2,Input!$G53,0)+IF(Forudsætninger!$B$4=AR$2-$B$2+1,Input!$K53,0),'Differentierede effekter'!FJ53),0)</f>
        <v>0</v>
      </c>
      <c r="AS53" s="3">
        <f ca="1">IF(AS$2-$B$2&lt;Forudsætninger!$B$4,IF('Differentierede effekter'!FN53="",IF(Forudsætninger!$B$4&gt;AS$2-$B$2,Input!$G53,0)+IF(Forudsætninger!$B$4=AS$2-$B$2+1,Input!$K53,0),'Differentierede effekter'!FN53),0)</f>
        <v>0</v>
      </c>
      <c r="AT53" s="3">
        <f ca="1">IF(AT$2-$B$2&lt;Forudsætninger!$B$4,IF('Differentierede effekter'!FR53="",IF(Forudsætninger!$B$4&gt;AT$2-$B$2,Input!$G53,0)+IF(Forudsætninger!$B$4=AT$2-$B$2+1,Input!$K53,0),'Differentierede effekter'!FR53),0)</f>
        <v>0</v>
      </c>
      <c r="AU53" s="3">
        <f ca="1">IF(AU$2-$B$2&lt;Forudsætninger!$B$4,IF('Differentierede effekter'!FV53="",IF(Forudsætninger!$B$4&gt;AU$2-$B$2,Input!$G53,0)+IF(Forudsætninger!$B$4=AU$2-$B$2+1,Input!$K53,0),'Differentierede effekter'!FV53),0)</f>
        <v>0</v>
      </c>
      <c r="AV53" s="3">
        <f ca="1">IF(AV$2-$B$2&lt;Forudsætninger!$B$4,IF('Differentierede effekter'!FZ53="",IF(Forudsætninger!$B$4&gt;AV$2-$B$2,Input!$G53,0)+IF(Forudsætninger!$B$4=AV$2-$B$2+1,Input!$K53,0),'Differentierede effekter'!FZ53),0)</f>
        <v>0</v>
      </c>
      <c r="AW53" s="3">
        <f ca="1">IF(AW$2-$B$2&lt;Forudsætninger!$B$4,IF('Differentierede effekter'!GD53="",IF(Forudsætninger!$B$4&gt;AW$2-$B$2,Input!$G53,0)+IF(Forudsætninger!$B$4=AW$2-$B$2+1,Input!$K53,0),'Differentierede effekter'!GD53),0)</f>
        <v>0</v>
      </c>
      <c r="AX53" s="3">
        <f ca="1">IF(AX$2-$B$2&lt;Forudsætninger!$B$4,IF('Differentierede effekter'!GH53="",IF(Forudsætninger!$B$4&gt;AX$2-$B$2,Input!$G53,0)+IF(Forudsætninger!$B$4=AX$2-$B$2+1,Input!$K53,0),'Differentierede effekter'!GH53),0)</f>
        <v>0</v>
      </c>
      <c r="AY53" s="3">
        <f ca="1">IF(AY$2-$B$2&lt;Forudsætninger!$B$4,IF('Differentierede effekter'!GL53="",IF(Forudsætninger!$B$4&gt;AY$2-$B$2,Input!$G53,0)+IF(Forudsætninger!$B$4=AY$2-$B$2+1,Input!$K53,0),'Differentierede effekter'!GL53),0)</f>
        <v>0</v>
      </c>
      <c r="AZ53" s="4">
        <f ca="1">NPV(Forudsætninger!$B$2,BA53:CX53)*(1+Forudsætninger!$B$2)</f>
        <v>0</v>
      </c>
      <c r="BA53" s="3">
        <f ca="1">Forudsætninger!B133*B53</f>
        <v>0</v>
      </c>
      <c r="BB53" s="3">
        <f ca="1">Forudsætninger!C133*C53</f>
        <v>0</v>
      </c>
      <c r="BC53" s="3">
        <f ca="1">Forudsætninger!D133*D53</f>
        <v>0</v>
      </c>
      <c r="BD53" s="3">
        <f ca="1">Forudsætninger!E133*E53</f>
        <v>0</v>
      </c>
      <c r="BE53" s="3">
        <f ca="1">Forudsætninger!F133*F53</f>
        <v>0</v>
      </c>
      <c r="BF53" s="3">
        <f ca="1">Forudsætninger!G133*G53</f>
        <v>0</v>
      </c>
      <c r="BG53" s="3">
        <f ca="1">Forudsætninger!H133*H53</f>
        <v>0</v>
      </c>
      <c r="BH53" s="3">
        <f ca="1">Forudsætninger!I133*I53</f>
        <v>0</v>
      </c>
      <c r="BI53" s="3">
        <f ca="1">Forudsætninger!J133*J53</f>
        <v>0</v>
      </c>
      <c r="BJ53" s="3">
        <f ca="1">Forudsætninger!K133*K53</f>
        <v>0</v>
      </c>
      <c r="BK53" s="3">
        <f ca="1">Forudsætninger!L133*L53</f>
        <v>0</v>
      </c>
      <c r="BL53" s="3">
        <f ca="1">Forudsætninger!M133*M53</f>
        <v>0</v>
      </c>
      <c r="BM53" s="3">
        <f ca="1">Forudsætninger!N133*N53</f>
        <v>0</v>
      </c>
      <c r="BN53" s="3">
        <f ca="1">Forudsætninger!O133*O53</f>
        <v>0</v>
      </c>
      <c r="BO53" s="3">
        <f ca="1">Forudsætninger!P133*P53</f>
        <v>0</v>
      </c>
      <c r="BP53" s="3">
        <f ca="1">Forudsætninger!Q133*Q53</f>
        <v>0</v>
      </c>
      <c r="BQ53" s="3">
        <f ca="1">Forudsætninger!R133*R53</f>
        <v>0</v>
      </c>
      <c r="BR53" s="3">
        <f ca="1">Forudsætninger!S133*S53</f>
        <v>0</v>
      </c>
      <c r="BS53" s="3">
        <f ca="1">Forudsætninger!T133*T53</f>
        <v>0</v>
      </c>
      <c r="BT53" s="3">
        <f ca="1">Forudsætninger!U133*U53</f>
        <v>0</v>
      </c>
      <c r="BU53" s="3">
        <f ca="1">Forudsætninger!V133*V53</f>
        <v>0</v>
      </c>
      <c r="BV53" s="3">
        <f ca="1">Forudsætninger!W133*W53</f>
        <v>0</v>
      </c>
      <c r="BW53" s="3">
        <f ca="1">Forudsætninger!X133*X53</f>
        <v>0</v>
      </c>
      <c r="BX53" s="3">
        <f ca="1">Forudsætninger!Y133*Y53</f>
        <v>0</v>
      </c>
      <c r="BY53" s="3">
        <f ca="1">Forudsætninger!Z133*Z53</f>
        <v>0</v>
      </c>
      <c r="BZ53" s="3">
        <f ca="1">Forudsætninger!AA133*AA53</f>
        <v>0</v>
      </c>
      <c r="CA53" s="3">
        <f ca="1">Forudsætninger!AB133*AB53</f>
        <v>0</v>
      </c>
      <c r="CB53" s="3">
        <f ca="1">Forudsætninger!AC133*AC53</f>
        <v>0</v>
      </c>
      <c r="CC53" s="3">
        <f ca="1">Forudsætninger!AD133*AD53</f>
        <v>0</v>
      </c>
      <c r="CD53" s="3">
        <f ca="1">Forudsætninger!AE133*AE53</f>
        <v>0</v>
      </c>
      <c r="CE53" s="3">
        <f ca="1">Forudsætninger!AF133*AF53</f>
        <v>0</v>
      </c>
      <c r="CF53" s="3">
        <f ca="1">Forudsætninger!AG133*AG53</f>
        <v>0</v>
      </c>
      <c r="CG53" s="3">
        <f ca="1">Forudsætninger!AH133*AH53</f>
        <v>0</v>
      </c>
      <c r="CH53" s="3">
        <f ca="1">Forudsætninger!AI133*AI53</f>
        <v>0</v>
      </c>
      <c r="CI53" s="3">
        <f ca="1">Forudsætninger!AJ133*AJ53</f>
        <v>0</v>
      </c>
      <c r="CJ53" s="3">
        <f ca="1">Forudsætninger!AK133*AK53</f>
        <v>0</v>
      </c>
      <c r="CK53" s="3">
        <f ca="1">Forudsætninger!AL133*AL53</f>
        <v>0</v>
      </c>
      <c r="CL53" s="3">
        <f ca="1">Forudsætninger!AM133*AM53</f>
        <v>0</v>
      </c>
      <c r="CM53" s="3">
        <f ca="1">Forudsætninger!AN133*AN53</f>
        <v>0</v>
      </c>
      <c r="CN53" s="3">
        <f ca="1">Forudsætninger!AO133*AO53</f>
        <v>0</v>
      </c>
      <c r="CO53" s="3">
        <f ca="1">Forudsætninger!AP133*AP53</f>
        <v>0</v>
      </c>
      <c r="CP53" s="3">
        <f ca="1">Forudsætninger!AQ133*AQ53</f>
        <v>0</v>
      </c>
      <c r="CQ53" s="3">
        <f ca="1">Forudsætninger!AR133*AR53</f>
        <v>0</v>
      </c>
      <c r="CR53" s="3">
        <f ca="1">Forudsætninger!AS133*AS53</f>
        <v>0</v>
      </c>
      <c r="CS53" s="3">
        <f ca="1">Forudsætninger!AT133*AT53</f>
        <v>0</v>
      </c>
      <c r="CT53" s="3">
        <f ca="1">Forudsætninger!AU133*AU53</f>
        <v>0</v>
      </c>
      <c r="CU53" s="3">
        <f ca="1">Forudsætninger!AV133*AV53</f>
        <v>0</v>
      </c>
      <c r="CV53" s="3">
        <f ca="1">Forudsætninger!AW133*AW53</f>
        <v>0</v>
      </c>
      <c r="CW53" s="3">
        <f ca="1">Forudsætninger!AX133*AX53</f>
        <v>0</v>
      </c>
      <c r="CX53" s="3">
        <f ca="1">Forudsætninger!AY133*AY53</f>
        <v>0</v>
      </c>
      <c r="CY53" s="4">
        <f ca="1">NPV(Forudsætninger!$B$3,CZ53:EW53)*(1+Forudsætninger!$B$3)</f>
        <v>0</v>
      </c>
      <c r="CZ53" s="3">
        <f ca="1">Forudsætninger!E279*B53</f>
        <v>0</v>
      </c>
      <c r="DA53" s="3">
        <f ca="1">Forudsætninger!F279*C53</f>
        <v>0</v>
      </c>
      <c r="DB53" s="3">
        <f ca="1">Forudsætninger!G279*D53</f>
        <v>0</v>
      </c>
      <c r="DC53" s="3">
        <f ca="1">Forudsætninger!H279*E53</f>
        <v>0</v>
      </c>
      <c r="DD53" s="3">
        <f ca="1">Forudsætninger!I279*F53</f>
        <v>0</v>
      </c>
      <c r="DE53" s="3">
        <f ca="1">Forudsætninger!J279*G53</f>
        <v>0</v>
      </c>
      <c r="DF53" s="3">
        <f ca="1">Forudsætninger!K279*H53</f>
        <v>0</v>
      </c>
      <c r="DG53" s="3">
        <f ca="1">Forudsætninger!L279*I53</f>
        <v>0</v>
      </c>
      <c r="DH53" s="3">
        <f ca="1">Forudsætninger!M279*J53</f>
        <v>0</v>
      </c>
      <c r="DI53" s="3">
        <f ca="1">Forudsætninger!N279*K53</f>
        <v>0</v>
      </c>
      <c r="DJ53" s="3">
        <f ca="1">Forudsætninger!O279*L53</f>
        <v>0</v>
      </c>
      <c r="DK53" s="3">
        <f ca="1">Forudsætninger!P279*M53</f>
        <v>0</v>
      </c>
      <c r="DL53" s="3">
        <f ca="1">Forudsætninger!Q279*N53</f>
        <v>0</v>
      </c>
      <c r="DM53" s="3">
        <f ca="1">Forudsætninger!R279*O53</f>
        <v>0</v>
      </c>
      <c r="DN53" s="3">
        <f ca="1">Forudsætninger!S279*P53</f>
        <v>0</v>
      </c>
      <c r="DO53" s="3">
        <f ca="1">Forudsætninger!T279*Q53</f>
        <v>0</v>
      </c>
      <c r="DP53" s="3">
        <f ca="1">Forudsætninger!U279*R53</f>
        <v>0</v>
      </c>
      <c r="DQ53" s="3">
        <f ca="1">Forudsætninger!V279*S53</f>
        <v>0</v>
      </c>
      <c r="DR53" s="3">
        <f ca="1">Forudsætninger!W279*T53</f>
        <v>0</v>
      </c>
      <c r="DS53" s="3">
        <f ca="1">Forudsætninger!X279*U53</f>
        <v>0</v>
      </c>
      <c r="DT53" s="3">
        <f ca="1">Forudsætninger!Y279*V53</f>
        <v>0</v>
      </c>
      <c r="DU53" s="3">
        <f ca="1">Forudsætninger!Z279*W53</f>
        <v>0</v>
      </c>
      <c r="DV53" s="3">
        <f ca="1">Forudsætninger!AA279*X53</f>
        <v>0</v>
      </c>
      <c r="DW53" s="3">
        <f ca="1">Forudsætninger!AB279*Y53</f>
        <v>0</v>
      </c>
      <c r="DX53" s="3">
        <f ca="1">Forudsætninger!AC279*Z53</f>
        <v>0</v>
      </c>
      <c r="DY53" s="3">
        <f ca="1">Forudsætninger!AD279*AA53</f>
        <v>0</v>
      </c>
      <c r="DZ53" s="3">
        <f ca="1">Forudsætninger!AE279*AB53</f>
        <v>0</v>
      </c>
      <c r="EA53" s="3">
        <f ca="1">Forudsætninger!AF279*AC53</f>
        <v>0</v>
      </c>
      <c r="EB53" s="3">
        <f ca="1">Forudsætninger!AG279*AD53</f>
        <v>0</v>
      </c>
      <c r="EC53" s="3">
        <f ca="1">Forudsætninger!AH279*AE53</f>
        <v>0</v>
      </c>
      <c r="ED53" s="3">
        <f ca="1">Forudsætninger!AI279*AF53</f>
        <v>0</v>
      </c>
      <c r="EE53" s="3">
        <f ca="1">Forudsætninger!AJ279*AG53</f>
        <v>0</v>
      </c>
      <c r="EF53" s="3">
        <f ca="1">Forudsætninger!AK279*AH53</f>
        <v>0</v>
      </c>
      <c r="EG53" s="3">
        <f ca="1">Forudsætninger!AL279*AI53</f>
        <v>0</v>
      </c>
      <c r="EH53" s="3">
        <f ca="1">Forudsætninger!AM279*AJ53</f>
        <v>0</v>
      </c>
      <c r="EI53" s="3">
        <f ca="1">Forudsætninger!AN279*AK53</f>
        <v>0</v>
      </c>
      <c r="EJ53" s="3">
        <f ca="1">Forudsætninger!AO279*AL53</f>
        <v>0</v>
      </c>
      <c r="EK53" s="3">
        <f ca="1">Forudsætninger!AP279*AM53</f>
        <v>0</v>
      </c>
      <c r="EL53" s="3">
        <f ca="1">Forudsætninger!AQ279*AN53</f>
        <v>0</v>
      </c>
      <c r="EM53" s="3">
        <f ca="1">Forudsætninger!AR279*AO53</f>
        <v>0</v>
      </c>
      <c r="EN53" s="3">
        <f ca="1">Forudsætninger!AS279*AP53</f>
        <v>0</v>
      </c>
      <c r="EO53" s="3">
        <f ca="1">Forudsætninger!AT279*AQ53</f>
        <v>0</v>
      </c>
      <c r="EP53" s="3">
        <f ca="1">Forudsætninger!AU279*AR53</f>
        <v>0</v>
      </c>
      <c r="EQ53" s="3">
        <f ca="1">Forudsætninger!AV279*AS53</f>
        <v>0</v>
      </c>
      <c r="ER53" s="3">
        <f ca="1">Forudsætninger!AW279*AT53</f>
        <v>0</v>
      </c>
      <c r="ES53" s="3">
        <f ca="1">Forudsætninger!AX279*AU53</f>
        <v>0</v>
      </c>
      <c r="ET53" s="3">
        <f ca="1">Forudsætninger!AY279*AV53</f>
        <v>0</v>
      </c>
      <c r="EU53" s="3">
        <f ca="1">Forudsætninger!AZ279*AW53</f>
        <v>0</v>
      </c>
      <c r="EV53" s="3">
        <f ca="1">Forudsætninger!BA279*AX53</f>
        <v>0</v>
      </c>
      <c r="EW53" s="3">
        <f ca="1">Forudsætninger!BB279*AY53</f>
        <v>0</v>
      </c>
      <c r="EX53" s="3">
        <f ca="1">IF(Input!$B53="I",$AZ53,0)</f>
        <v>0</v>
      </c>
      <c r="EY53" s="3">
        <f ca="1">IF(Input!$B53="II",$AZ53,0)</f>
        <v>0</v>
      </c>
      <c r="EZ53" s="3">
        <f ca="1">IF(Input!$B53="III",$AZ53,0)</f>
        <v>0</v>
      </c>
      <c r="FA53" s="3">
        <f ca="1">IF(Input!$B53="IV",$AZ53,0)</f>
        <v>0</v>
      </c>
      <c r="FB53" s="3">
        <f ca="1">IF(Input!$B53="I",$CY53,0)</f>
        <v>0</v>
      </c>
      <c r="FC53" s="3">
        <f ca="1">IF(Input!$B53="II",$CY53,0)</f>
        <v>0</v>
      </c>
      <c r="FD53" s="3">
        <f ca="1">IF(Input!$B53="III",$CY53,0)</f>
        <v>0</v>
      </c>
      <c r="FE53" s="3">
        <f ca="1">IF(Input!$B53="IV",$CY53,0)</f>
        <v>0</v>
      </c>
      <c r="FF53" s="3">
        <f ca="1">IF(Input!$C53="Økonomisk",$AZ53,0)</f>
        <v>0</v>
      </c>
      <c r="FG53" s="3">
        <f ca="1">IF(Input!$C53="Miljø",$AZ53,0)</f>
        <v>0</v>
      </c>
    </row>
    <row r="54" spans="1:163">
      <c r="A54" s="2" t="str">
        <f ca="1">IF(Input!A54="","",Input!A54)</f>
        <v/>
      </c>
      <c r="B54" s="3">
        <f ca="1">IF('Differentierede effekter'!D54="",Input!J54+Input!G54+IF(Forudsætninger!$B$4=1,Input!K54,0),'Differentierede effekter'!D54)</f>
        <v>0</v>
      </c>
      <c r="C54" s="3">
        <f ca="1">IF(C$2-$B$2&lt;Forudsætninger!$B$4,IF('Differentierede effekter'!H54="",IF(Forudsætninger!$B$4&gt;C$2-$B$2,Input!$G54,0)+IF(Forudsætninger!$B$4=C$2-$B$2+1,Input!$K54,0),'Differentierede effekter'!H54),0)</f>
        <v>0</v>
      </c>
      <c r="D54" s="3">
        <f ca="1">IF(D$2-$B$2&lt;Forudsætninger!$B$4,IF('Differentierede effekter'!L54="",IF(Forudsætninger!$B$4&gt;D$2-$B$2,Input!$G54,0)+IF(Forudsætninger!$B$4=D$2-$B$2+1,Input!$K54,0),'Differentierede effekter'!L54),0)</f>
        <v>0</v>
      </c>
      <c r="E54" s="3">
        <f ca="1">IF(E$2-$B$2&lt;Forudsætninger!$B$4,IF('Differentierede effekter'!P54="",IF(Forudsætninger!$B$4&gt;E$2-$B$2,Input!$G54,0)+IF(Forudsætninger!$B$4=E$2-$B$2+1,Input!$K54,0),'Differentierede effekter'!P54),0)</f>
        <v>0</v>
      </c>
      <c r="F54" s="3">
        <f ca="1">IF(F$2-$B$2&lt;Forudsætninger!$B$4,IF('Differentierede effekter'!T54="",IF(Forudsætninger!$B$4&gt;F$2-$B$2,Input!$G54,0)+IF(Forudsætninger!$B$4=F$2-$B$2+1,Input!$K54,0),'Differentierede effekter'!T54),0)</f>
        <v>0</v>
      </c>
      <c r="G54" s="3">
        <f ca="1">IF(G$2-$B$2&lt;Forudsætninger!$B$4,IF('Differentierede effekter'!X54="",IF(Forudsætninger!$B$4&gt;G$2-$B$2,Input!$G54,0)+IF(Forudsætninger!$B$4=G$2-$B$2+1,Input!$K54,0),'Differentierede effekter'!X54),0)</f>
        <v>0</v>
      </c>
      <c r="H54" s="3">
        <f ca="1">IF(H$2-$B$2&lt;Forudsætninger!$B$4,IF('Differentierede effekter'!AB54="",IF(Forudsætninger!$B$4&gt;H$2-$B$2,Input!$G54,0)+IF(Forudsætninger!$B$4=H$2-$B$2+1,Input!$K54,0),'Differentierede effekter'!AB54),0)</f>
        <v>0</v>
      </c>
      <c r="I54" s="3">
        <f ca="1">IF(I$2-$B$2&lt;Forudsætninger!$B$4,IF('Differentierede effekter'!AF54="",IF(Forudsætninger!$B$4&gt;I$2-$B$2,Input!$G54,0)+IF(Forudsætninger!$B$4=I$2-$B$2+1,Input!$K54,0),'Differentierede effekter'!AF54),0)</f>
        <v>0</v>
      </c>
      <c r="J54" s="3">
        <f ca="1">IF(J$2-$B$2&lt;Forudsætninger!$B$4,IF('Differentierede effekter'!AJ54="",IF(Forudsætninger!$B$4&gt;J$2-$B$2,Input!$G54,0)+IF(Forudsætninger!$B$4=J$2-$B$2+1,Input!$K54,0),'Differentierede effekter'!AJ54),0)</f>
        <v>0</v>
      </c>
      <c r="K54" s="3">
        <f ca="1">IF(K$2-$B$2&lt;Forudsætninger!$B$4,IF('Differentierede effekter'!AN54="",IF(Forudsætninger!$B$4&gt;K$2-$B$2,Input!$G54,0)+IF(Forudsætninger!$B$4=K$2-$B$2+1,Input!$K54,0),'Differentierede effekter'!AN54),0)</f>
        <v>0</v>
      </c>
      <c r="L54" s="3">
        <f ca="1">IF(L$2-$B$2&lt;Forudsætninger!$B$4,IF('Differentierede effekter'!AR54="",IF(Forudsætninger!$B$4&gt;L$2-$B$2,Input!$G54,0)+IF(Forudsætninger!$B$4=L$2-$B$2+1,Input!$K54,0),'Differentierede effekter'!AR54),0)</f>
        <v>0</v>
      </c>
      <c r="M54" s="3">
        <f ca="1">IF(M$2-$B$2&lt;Forudsætninger!$B$4,IF('Differentierede effekter'!AV54="",IF(Forudsætninger!$B$4&gt;M$2-$B$2,Input!$G54,0)+IF(Forudsætninger!$B$4=M$2-$B$2+1,Input!$K54,0),'Differentierede effekter'!AV54),0)</f>
        <v>0</v>
      </c>
      <c r="N54" s="3">
        <f ca="1">IF(N$2-$B$2&lt;Forudsætninger!$B$4,IF('Differentierede effekter'!AZ54="",IF(Forudsætninger!$B$4&gt;N$2-$B$2,Input!$G54,0)+IF(Forudsætninger!$B$4=N$2-$B$2+1,Input!$K54,0),'Differentierede effekter'!AZ54),0)</f>
        <v>0</v>
      </c>
      <c r="O54" s="3">
        <f ca="1">IF(O$2-$B$2&lt;Forudsætninger!$B$4,IF('Differentierede effekter'!BD54="",IF(Forudsætninger!$B$4&gt;O$2-$B$2,Input!$G54,0)+IF(Forudsætninger!$B$4=O$2-$B$2+1,Input!$K54,0),'Differentierede effekter'!BD54),0)</f>
        <v>0</v>
      </c>
      <c r="P54" s="3">
        <f ca="1">IF(P$2-$B$2&lt;Forudsætninger!$B$4,IF('Differentierede effekter'!BH54="",IF(Forudsætninger!$B$4&gt;P$2-$B$2,Input!$G54,0)+IF(Forudsætninger!$B$4=P$2-$B$2+1,Input!$K54,0),'Differentierede effekter'!BH54),0)</f>
        <v>0</v>
      </c>
      <c r="Q54" s="3">
        <f ca="1">IF(Q$2-$B$2&lt;Forudsætninger!$B$4,IF('Differentierede effekter'!BL54="",IF(Forudsætninger!$B$4&gt;Q$2-$B$2,Input!$G54,0)+IF(Forudsætninger!$B$4=Q$2-$B$2+1,Input!$K54,0),'Differentierede effekter'!BL54),0)</f>
        <v>0</v>
      </c>
      <c r="R54" s="3">
        <f ca="1">IF(R$2-$B$2&lt;Forudsætninger!$B$4,IF('Differentierede effekter'!BP54="",IF(Forudsætninger!$B$4&gt;R$2-$B$2,Input!$G54,0)+IF(Forudsætninger!$B$4=R$2-$B$2+1,Input!$K54,0),'Differentierede effekter'!BP54),0)</f>
        <v>0</v>
      </c>
      <c r="S54" s="3">
        <f ca="1">IF(S$2-$B$2&lt;Forudsætninger!$B$4,IF('Differentierede effekter'!BT54="",IF(Forudsætninger!$B$4&gt;S$2-$B$2,Input!$G54,0)+IF(Forudsætninger!$B$4=S$2-$B$2+1,Input!$K54,0),'Differentierede effekter'!BT54),0)</f>
        <v>0</v>
      </c>
      <c r="T54" s="3">
        <f ca="1">IF(T$2-$B$2&lt;Forudsætninger!$B$4,IF('Differentierede effekter'!BX54="",IF(Forudsætninger!$B$4&gt;T$2-$B$2,Input!$G54,0)+IF(Forudsætninger!$B$4=T$2-$B$2+1,Input!$K54,0),'Differentierede effekter'!BX54),0)</f>
        <v>0</v>
      </c>
      <c r="U54" s="3">
        <f ca="1">IF(U$2-$B$2&lt;Forudsætninger!$B$4,IF('Differentierede effekter'!CB54="",IF(Forudsætninger!$B$4&gt;U$2-$B$2,Input!$G54,0)+IF(Forudsætninger!$B$4=U$2-$B$2+1,Input!$K54,0),'Differentierede effekter'!CB54),0)</f>
        <v>0</v>
      </c>
      <c r="V54" s="3">
        <f ca="1">IF(V$2-$B$2&lt;Forudsætninger!$B$4,IF('Differentierede effekter'!CF54="",IF(Forudsætninger!$B$4&gt;V$2-$B$2,Input!$G54,0)+IF(Forudsætninger!$B$4=V$2-$B$2+1,Input!$K54,0),'Differentierede effekter'!CF54),0)</f>
        <v>0</v>
      </c>
      <c r="W54" s="3">
        <f ca="1">IF(W$2-$B$2&lt;Forudsætninger!$B$4,IF('Differentierede effekter'!CJ54="",IF(Forudsætninger!$B$4&gt;W$2-$B$2,Input!$G54,0)+IF(Forudsætninger!$B$4=W$2-$B$2+1,Input!$K54,0),'Differentierede effekter'!CJ54),0)</f>
        <v>0</v>
      </c>
      <c r="X54" s="3">
        <f ca="1">IF(X$2-$B$2&lt;Forudsætninger!$B$4,IF('Differentierede effekter'!CN54="",IF(Forudsætninger!$B$4&gt;X$2-$B$2,Input!$G54,0)+IF(Forudsætninger!$B$4=X$2-$B$2+1,Input!$K54,0),'Differentierede effekter'!CN54),0)</f>
        <v>0</v>
      </c>
      <c r="Y54" s="3">
        <f ca="1">IF(Y$2-$B$2&lt;Forudsætninger!$B$4,IF('Differentierede effekter'!CR54="",IF(Forudsætninger!$B$4&gt;Y$2-$B$2,Input!$G54,0)+IF(Forudsætninger!$B$4=Y$2-$B$2+1,Input!$K54,0),'Differentierede effekter'!CR54),0)</f>
        <v>0</v>
      </c>
      <c r="Z54" s="3">
        <f ca="1">IF(Z$2-$B$2&lt;Forudsætninger!$B$4,IF('Differentierede effekter'!CV54="",IF(Forudsætninger!$B$4&gt;Z$2-$B$2,Input!$G54,0)+IF(Forudsætninger!$B$4=Z$2-$B$2+1,Input!$K54,0),'Differentierede effekter'!CV54),0)</f>
        <v>0</v>
      </c>
      <c r="AA54" s="3">
        <f ca="1">IF(AA$2-$B$2&lt;Forudsætninger!$B$4,IF('Differentierede effekter'!CZ54="",IF(Forudsætninger!$B$4&gt;AA$2-$B$2,Input!$G54,0)+IF(Forudsætninger!$B$4=AA$2-$B$2+1,Input!$K54,0),'Differentierede effekter'!CZ54),0)</f>
        <v>0</v>
      </c>
      <c r="AB54" s="3">
        <f ca="1">IF(AB$2-$B$2&lt;Forudsætninger!$B$4,IF('Differentierede effekter'!DD54="",IF(Forudsætninger!$B$4&gt;AB$2-$B$2,Input!$G54,0)+IF(Forudsætninger!$B$4=AB$2-$B$2+1,Input!$K54,0),'Differentierede effekter'!DD54),0)</f>
        <v>0</v>
      </c>
      <c r="AC54" s="3">
        <f ca="1">IF(AC$2-$B$2&lt;Forudsætninger!$B$4,IF('Differentierede effekter'!DH54="",IF(Forudsætninger!$B$4&gt;AC$2-$B$2,Input!$G54,0)+IF(Forudsætninger!$B$4=AC$2-$B$2+1,Input!$K54,0),'Differentierede effekter'!DH54),0)</f>
        <v>0</v>
      </c>
      <c r="AD54" s="3">
        <f ca="1">IF(AD$2-$B$2&lt;Forudsætninger!$B$4,IF('Differentierede effekter'!DL54="",IF(Forudsætninger!$B$4&gt;AD$2-$B$2,Input!$G54,0)+IF(Forudsætninger!$B$4=AD$2-$B$2+1,Input!$K54,0),'Differentierede effekter'!DL54),0)</f>
        <v>0</v>
      </c>
      <c r="AE54" s="3">
        <f ca="1">IF(AE$2-$B$2&lt;Forudsætninger!$B$4,IF('Differentierede effekter'!DP54="",IF(Forudsætninger!$B$4&gt;AE$2-$B$2,Input!$G54,0)+IF(Forudsætninger!$B$4=AE$2-$B$2+1,Input!$K54,0),'Differentierede effekter'!DP54),0)</f>
        <v>0</v>
      </c>
      <c r="AF54" s="3">
        <f ca="1">IF(AF$2-$B$2&lt;Forudsætninger!$B$4,IF('Differentierede effekter'!DQ54="",IF(Forudsætninger!$B$4&gt;AF$2-$B$2,Input!$G54,0)+IF(Forudsætninger!$B$4=AF$2-$B$2+1,Input!$K54,0),'Differentierede effekter'!DQ54),0)</f>
        <v>0</v>
      </c>
      <c r="AG54" s="3">
        <f ca="1">IF(AG$2-$B$2&lt;Forudsætninger!$B$4,IF('Differentierede effekter'!DU54="",IF(Forudsætninger!$B$4&gt;AG$2-$B$2,Input!$G54,0)+IF(Forudsætninger!$B$4=AG$2-$B$2+1,Input!$K54,0),'Differentierede effekter'!DU54),0)</f>
        <v>0</v>
      </c>
      <c r="AH54" s="3">
        <f ca="1">IF(AH$2-$B$2&lt;Forudsætninger!$B$4,IF('Differentierede effekter'!DY54="",IF(Forudsætninger!$B$4&gt;AH$2-$B$2,Input!$G54,0)+IF(Forudsætninger!$B$4=AH$2-$B$2+1,Input!$K54,0),'Differentierede effekter'!DY54),0)</f>
        <v>0</v>
      </c>
      <c r="AI54" s="3">
        <f ca="1">IF(AI$2-$B$2&lt;Forudsætninger!$B$4,IF('Differentierede effekter'!EC54="",IF(Forudsætninger!$B$4&gt;AI$2-$B$2,Input!$G54,0)+IF(Forudsætninger!$B$4=AI$2-$B$2+1,Input!$K54,0),'Differentierede effekter'!EC54),0)</f>
        <v>0</v>
      </c>
      <c r="AJ54" s="3">
        <f ca="1">IF(AJ$2-$B$2&lt;Forudsætninger!$B$4,IF('Differentierede effekter'!EG54="",IF(Forudsætninger!$B$4&gt;AJ$2-$B$2,Input!$G54,0)+IF(Forudsætninger!$B$4=AJ$2-$B$2+1,Input!$K54,0),'Differentierede effekter'!EG54),0)</f>
        <v>0</v>
      </c>
      <c r="AK54" s="3">
        <f ca="1">IF(AK$2-$B$2&lt;Forudsætninger!$B$4,IF('Differentierede effekter'!EK54="",IF(Forudsætninger!$B$4&gt;AK$2-$B$2,Input!$G54,0)+IF(Forudsætninger!$B$4=AK$2-$B$2+1,Input!$K54,0),'Differentierede effekter'!EK54),0)</f>
        <v>0</v>
      </c>
      <c r="AL54" s="3">
        <f ca="1">IF(AL$2-$B$2&lt;Forudsætninger!$B$4,IF('Differentierede effekter'!EO54="",IF(Forudsætninger!$B$4&gt;AL$2-$B$2,Input!$G54,0)+IF(Forudsætninger!$B$4=AL$2-$B$2+1,Input!$K54,0),'Differentierede effekter'!EO54),0)</f>
        <v>0</v>
      </c>
      <c r="AM54" s="3">
        <f ca="1">IF(AM$2-$B$2&lt;Forudsætninger!$B$4,IF('Differentierede effekter'!EP54="",IF(Forudsætninger!$B$4&gt;AM$2-$B$2,Input!$G54,0)+IF(Forudsætninger!$B$4=AM$2-$B$2+1,Input!$K54,0),'Differentierede effekter'!EP54),0)</f>
        <v>0</v>
      </c>
      <c r="AN54" s="3">
        <f ca="1">IF(AN$2-$B$2&lt;Forudsætninger!$B$4,IF('Differentierede effekter'!ET54="",IF(Forudsætninger!$B$4&gt;AN$2-$B$2,Input!$G54,0)+IF(Forudsætninger!$B$4=AN$2-$B$2+1,Input!$K54,0),'Differentierede effekter'!ET54),0)</f>
        <v>0</v>
      </c>
      <c r="AO54" s="3">
        <f ca="1">IF(AO$2-$B$2&lt;Forudsætninger!$B$4,IF('Differentierede effekter'!EX54="",IF(Forudsætninger!$B$4&gt;AO$2-$B$2,Input!$G54,0)+IF(Forudsætninger!$B$4=AO$2-$B$2+1,Input!$K54,0),'Differentierede effekter'!EX54),0)</f>
        <v>0</v>
      </c>
      <c r="AP54" s="3">
        <f ca="1">IF(AP$2-$B$2&lt;Forudsætninger!$B$4,IF('Differentierede effekter'!FB54="",IF(Forudsætninger!$B$4&gt;AP$2-$B$2,Input!$G54,0)+IF(Forudsætninger!$B$4=AP$2-$B$2+1,Input!$K54,0),'Differentierede effekter'!FB54),0)</f>
        <v>0</v>
      </c>
      <c r="AQ54" s="3">
        <f ca="1">IF(AQ$2-$B$2&lt;Forudsætninger!$B$4,IF('Differentierede effekter'!FF54="",IF(Forudsætninger!$B$4&gt;AQ$2-$B$2,Input!$G54,0)+IF(Forudsætninger!$B$4=AQ$2-$B$2+1,Input!$K54,0),'Differentierede effekter'!FF54),0)</f>
        <v>0</v>
      </c>
      <c r="AR54" s="3">
        <f ca="1">IF(AR$2-$B$2&lt;Forudsætninger!$B$4,IF('Differentierede effekter'!FJ54="",IF(Forudsætninger!$B$4&gt;AR$2-$B$2,Input!$G54,0)+IF(Forudsætninger!$B$4=AR$2-$B$2+1,Input!$K54,0),'Differentierede effekter'!FJ54),0)</f>
        <v>0</v>
      </c>
      <c r="AS54" s="3">
        <f ca="1">IF(AS$2-$B$2&lt;Forudsætninger!$B$4,IF('Differentierede effekter'!FN54="",IF(Forudsætninger!$B$4&gt;AS$2-$B$2,Input!$G54,0)+IF(Forudsætninger!$B$4=AS$2-$B$2+1,Input!$K54,0),'Differentierede effekter'!FN54),0)</f>
        <v>0</v>
      </c>
      <c r="AT54" s="3">
        <f ca="1">IF(AT$2-$B$2&lt;Forudsætninger!$B$4,IF('Differentierede effekter'!FR54="",IF(Forudsætninger!$B$4&gt;AT$2-$B$2,Input!$G54,0)+IF(Forudsætninger!$B$4=AT$2-$B$2+1,Input!$K54,0),'Differentierede effekter'!FR54),0)</f>
        <v>0</v>
      </c>
      <c r="AU54" s="3">
        <f ca="1">IF(AU$2-$B$2&lt;Forudsætninger!$B$4,IF('Differentierede effekter'!FV54="",IF(Forudsætninger!$B$4&gt;AU$2-$B$2,Input!$G54,0)+IF(Forudsætninger!$B$4=AU$2-$B$2+1,Input!$K54,0),'Differentierede effekter'!FV54),0)</f>
        <v>0</v>
      </c>
      <c r="AV54" s="3">
        <f ca="1">IF(AV$2-$B$2&lt;Forudsætninger!$B$4,IF('Differentierede effekter'!FZ54="",IF(Forudsætninger!$B$4&gt;AV$2-$B$2,Input!$G54,0)+IF(Forudsætninger!$B$4=AV$2-$B$2+1,Input!$K54,0),'Differentierede effekter'!FZ54),0)</f>
        <v>0</v>
      </c>
      <c r="AW54" s="3">
        <f ca="1">IF(AW$2-$B$2&lt;Forudsætninger!$B$4,IF('Differentierede effekter'!GD54="",IF(Forudsætninger!$B$4&gt;AW$2-$B$2,Input!$G54,0)+IF(Forudsætninger!$B$4=AW$2-$B$2+1,Input!$K54,0),'Differentierede effekter'!GD54),0)</f>
        <v>0</v>
      </c>
      <c r="AX54" s="3">
        <f ca="1">IF(AX$2-$B$2&lt;Forudsætninger!$B$4,IF('Differentierede effekter'!GH54="",IF(Forudsætninger!$B$4&gt;AX$2-$B$2,Input!$G54,0)+IF(Forudsætninger!$B$4=AX$2-$B$2+1,Input!$K54,0),'Differentierede effekter'!GH54),0)</f>
        <v>0</v>
      </c>
      <c r="AY54" s="3">
        <f ca="1">IF(AY$2-$B$2&lt;Forudsætninger!$B$4,IF('Differentierede effekter'!GL54="",IF(Forudsætninger!$B$4&gt;AY$2-$B$2,Input!$G54,0)+IF(Forudsætninger!$B$4=AY$2-$B$2+1,Input!$K54,0),'Differentierede effekter'!GL54),0)</f>
        <v>0</v>
      </c>
      <c r="AZ54" s="4">
        <f ca="1">NPV(Forudsætninger!$B$2,BA54:CX54)*(1+Forudsætninger!$B$2)</f>
        <v>0</v>
      </c>
      <c r="BA54" s="3">
        <f ca="1">Forudsætninger!B134*B54</f>
        <v>0</v>
      </c>
      <c r="BB54" s="3">
        <f ca="1">Forudsætninger!C134*C54</f>
        <v>0</v>
      </c>
      <c r="BC54" s="3">
        <f ca="1">Forudsætninger!D134*D54</f>
        <v>0</v>
      </c>
      <c r="BD54" s="3">
        <f ca="1">Forudsætninger!E134*E54</f>
        <v>0</v>
      </c>
      <c r="BE54" s="3">
        <f ca="1">Forudsætninger!F134*F54</f>
        <v>0</v>
      </c>
      <c r="BF54" s="3">
        <f ca="1">Forudsætninger!G134*G54</f>
        <v>0</v>
      </c>
      <c r="BG54" s="3">
        <f ca="1">Forudsætninger!H134*H54</f>
        <v>0</v>
      </c>
      <c r="BH54" s="3">
        <f ca="1">Forudsætninger!I134*I54</f>
        <v>0</v>
      </c>
      <c r="BI54" s="3">
        <f ca="1">Forudsætninger!J134*J54</f>
        <v>0</v>
      </c>
      <c r="BJ54" s="3">
        <f ca="1">Forudsætninger!K134*K54</f>
        <v>0</v>
      </c>
      <c r="BK54" s="3">
        <f ca="1">Forudsætninger!L134*L54</f>
        <v>0</v>
      </c>
      <c r="BL54" s="3">
        <f ca="1">Forudsætninger!M134*M54</f>
        <v>0</v>
      </c>
      <c r="BM54" s="3">
        <f ca="1">Forudsætninger!N134*N54</f>
        <v>0</v>
      </c>
      <c r="BN54" s="3">
        <f ca="1">Forudsætninger!O134*O54</f>
        <v>0</v>
      </c>
      <c r="BO54" s="3">
        <f ca="1">Forudsætninger!P134*P54</f>
        <v>0</v>
      </c>
      <c r="BP54" s="3">
        <f ca="1">Forudsætninger!Q134*Q54</f>
        <v>0</v>
      </c>
      <c r="BQ54" s="3">
        <f ca="1">Forudsætninger!R134*R54</f>
        <v>0</v>
      </c>
      <c r="BR54" s="3">
        <f ca="1">Forudsætninger!S134*S54</f>
        <v>0</v>
      </c>
      <c r="BS54" s="3">
        <f ca="1">Forudsætninger!T134*T54</f>
        <v>0</v>
      </c>
      <c r="BT54" s="3">
        <f ca="1">Forudsætninger!U134*U54</f>
        <v>0</v>
      </c>
      <c r="BU54" s="3">
        <f ca="1">Forudsætninger!V134*V54</f>
        <v>0</v>
      </c>
      <c r="BV54" s="3">
        <f ca="1">Forudsætninger!W134*W54</f>
        <v>0</v>
      </c>
      <c r="BW54" s="3">
        <f ca="1">Forudsætninger!X134*X54</f>
        <v>0</v>
      </c>
      <c r="BX54" s="3">
        <f ca="1">Forudsætninger!Y134*Y54</f>
        <v>0</v>
      </c>
      <c r="BY54" s="3">
        <f ca="1">Forudsætninger!Z134*Z54</f>
        <v>0</v>
      </c>
      <c r="BZ54" s="3">
        <f ca="1">Forudsætninger!AA134*AA54</f>
        <v>0</v>
      </c>
      <c r="CA54" s="3">
        <f ca="1">Forudsætninger!AB134*AB54</f>
        <v>0</v>
      </c>
      <c r="CB54" s="3">
        <f ca="1">Forudsætninger!AC134*AC54</f>
        <v>0</v>
      </c>
      <c r="CC54" s="3">
        <f ca="1">Forudsætninger!AD134*AD54</f>
        <v>0</v>
      </c>
      <c r="CD54" s="3">
        <f ca="1">Forudsætninger!AE134*AE54</f>
        <v>0</v>
      </c>
      <c r="CE54" s="3">
        <f ca="1">Forudsætninger!AF134*AF54</f>
        <v>0</v>
      </c>
      <c r="CF54" s="3">
        <f ca="1">Forudsætninger!AG134*AG54</f>
        <v>0</v>
      </c>
      <c r="CG54" s="3">
        <f ca="1">Forudsætninger!AH134*AH54</f>
        <v>0</v>
      </c>
      <c r="CH54" s="3">
        <f ca="1">Forudsætninger!AI134*AI54</f>
        <v>0</v>
      </c>
      <c r="CI54" s="3">
        <f ca="1">Forudsætninger!AJ134*AJ54</f>
        <v>0</v>
      </c>
      <c r="CJ54" s="3">
        <f ca="1">Forudsætninger!AK134*AK54</f>
        <v>0</v>
      </c>
      <c r="CK54" s="3">
        <f ca="1">Forudsætninger!AL134*AL54</f>
        <v>0</v>
      </c>
      <c r="CL54" s="3">
        <f ca="1">Forudsætninger!AM134*AM54</f>
        <v>0</v>
      </c>
      <c r="CM54" s="3">
        <f ca="1">Forudsætninger!AN134*AN54</f>
        <v>0</v>
      </c>
      <c r="CN54" s="3">
        <f ca="1">Forudsætninger!AO134*AO54</f>
        <v>0</v>
      </c>
      <c r="CO54" s="3">
        <f ca="1">Forudsætninger!AP134*AP54</f>
        <v>0</v>
      </c>
      <c r="CP54" s="3">
        <f ca="1">Forudsætninger!AQ134*AQ54</f>
        <v>0</v>
      </c>
      <c r="CQ54" s="3">
        <f ca="1">Forudsætninger!AR134*AR54</f>
        <v>0</v>
      </c>
      <c r="CR54" s="3">
        <f ca="1">Forudsætninger!AS134*AS54</f>
        <v>0</v>
      </c>
      <c r="CS54" s="3">
        <f ca="1">Forudsætninger!AT134*AT54</f>
        <v>0</v>
      </c>
      <c r="CT54" s="3">
        <f ca="1">Forudsætninger!AU134*AU54</f>
        <v>0</v>
      </c>
      <c r="CU54" s="3">
        <f ca="1">Forudsætninger!AV134*AV54</f>
        <v>0</v>
      </c>
      <c r="CV54" s="3">
        <f ca="1">Forudsætninger!AW134*AW54</f>
        <v>0</v>
      </c>
      <c r="CW54" s="3">
        <f ca="1">Forudsætninger!AX134*AX54</f>
        <v>0</v>
      </c>
      <c r="CX54" s="3">
        <f ca="1">Forudsætninger!AY134*AY54</f>
        <v>0</v>
      </c>
      <c r="CY54" s="4">
        <f ca="1">NPV(Forudsætninger!$B$3,CZ54:EW54)*(1+Forudsætninger!$B$3)</f>
        <v>0</v>
      </c>
      <c r="CZ54" s="3">
        <f ca="1">Forudsætninger!E280*B54</f>
        <v>0</v>
      </c>
      <c r="DA54" s="3">
        <f ca="1">Forudsætninger!F280*C54</f>
        <v>0</v>
      </c>
      <c r="DB54" s="3">
        <f ca="1">Forudsætninger!G280*D54</f>
        <v>0</v>
      </c>
      <c r="DC54" s="3">
        <f ca="1">Forudsætninger!H280*E54</f>
        <v>0</v>
      </c>
      <c r="DD54" s="3">
        <f ca="1">Forudsætninger!I280*F54</f>
        <v>0</v>
      </c>
      <c r="DE54" s="3">
        <f ca="1">Forudsætninger!J280*G54</f>
        <v>0</v>
      </c>
      <c r="DF54" s="3">
        <f ca="1">Forudsætninger!K280*H54</f>
        <v>0</v>
      </c>
      <c r="DG54" s="3">
        <f ca="1">Forudsætninger!L280*I54</f>
        <v>0</v>
      </c>
      <c r="DH54" s="3">
        <f ca="1">Forudsætninger!M280*J54</f>
        <v>0</v>
      </c>
      <c r="DI54" s="3">
        <f ca="1">Forudsætninger!N280*K54</f>
        <v>0</v>
      </c>
      <c r="DJ54" s="3">
        <f ca="1">Forudsætninger!O280*L54</f>
        <v>0</v>
      </c>
      <c r="DK54" s="3">
        <f ca="1">Forudsætninger!P280*M54</f>
        <v>0</v>
      </c>
      <c r="DL54" s="3">
        <f ca="1">Forudsætninger!Q280*N54</f>
        <v>0</v>
      </c>
      <c r="DM54" s="3">
        <f ca="1">Forudsætninger!R280*O54</f>
        <v>0</v>
      </c>
      <c r="DN54" s="3">
        <f ca="1">Forudsætninger!S280*P54</f>
        <v>0</v>
      </c>
      <c r="DO54" s="3">
        <f ca="1">Forudsætninger!T280*Q54</f>
        <v>0</v>
      </c>
      <c r="DP54" s="3">
        <f ca="1">Forudsætninger!U280*R54</f>
        <v>0</v>
      </c>
      <c r="DQ54" s="3">
        <f ca="1">Forudsætninger!V280*S54</f>
        <v>0</v>
      </c>
      <c r="DR54" s="3">
        <f ca="1">Forudsætninger!W280*T54</f>
        <v>0</v>
      </c>
      <c r="DS54" s="3">
        <f ca="1">Forudsætninger!X280*U54</f>
        <v>0</v>
      </c>
      <c r="DT54" s="3">
        <f ca="1">Forudsætninger!Y280*V54</f>
        <v>0</v>
      </c>
      <c r="DU54" s="3">
        <f ca="1">Forudsætninger!Z280*W54</f>
        <v>0</v>
      </c>
      <c r="DV54" s="3">
        <f ca="1">Forudsætninger!AA280*X54</f>
        <v>0</v>
      </c>
      <c r="DW54" s="3">
        <f ca="1">Forudsætninger!AB280*Y54</f>
        <v>0</v>
      </c>
      <c r="DX54" s="3">
        <f ca="1">Forudsætninger!AC280*Z54</f>
        <v>0</v>
      </c>
      <c r="DY54" s="3">
        <f ca="1">Forudsætninger!AD280*AA54</f>
        <v>0</v>
      </c>
      <c r="DZ54" s="3">
        <f ca="1">Forudsætninger!AE280*AB54</f>
        <v>0</v>
      </c>
      <c r="EA54" s="3">
        <f ca="1">Forudsætninger!AF280*AC54</f>
        <v>0</v>
      </c>
      <c r="EB54" s="3">
        <f ca="1">Forudsætninger!AG280*AD54</f>
        <v>0</v>
      </c>
      <c r="EC54" s="3">
        <f ca="1">Forudsætninger!AH280*AE54</f>
        <v>0</v>
      </c>
      <c r="ED54" s="3">
        <f ca="1">Forudsætninger!AI280*AF54</f>
        <v>0</v>
      </c>
      <c r="EE54" s="3">
        <f ca="1">Forudsætninger!AJ280*AG54</f>
        <v>0</v>
      </c>
      <c r="EF54" s="3">
        <f ca="1">Forudsætninger!AK280*AH54</f>
        <v>0</v>
      </c>
      <c r="EG54" s="3">
        <f ca="1">Forudsætninger!AL280*AI54</f>
        <v>0</v>
      </c>
      <c r="EH54" s="3">
        <f ca="1">Forudsætninger!AM280*AJ54</f>
        <v>0</v>
      </c>
      <c r="EI54" s="3">
        <f ca="1">Forudsætninger!AN280*AK54</f>
        <v>0</v>
      </c>
      <c r="EJ54" s="3">
        <f ca="1">Forudsætninger!AO280*AL54</f>
        <v>0</v>
      </c>
      <c r="EK54" s="3">
        <f ca="1">Forudsætninger!AP280*AM54</f>
        <v>0</v>
      </c>
      <c r="EL54" s="3">
        <f ca="1">Forudsætninger!AQ280*AN54</f>
        <v>0</v>
      </c>
      <c r="EM54" s="3">
        <f ca="1">Forudsætninger!AR280*AO54</f>
        <v>0</v>
      </c>
      <c r="EN54" s="3">
        <f ca="1">Forudsætninger!AS280*AP54</f>
        <v>0</v>
      </c>
      <c r="EO54" s="3">
        <f ca="1">Forudsætninger!AT280*AQ54</f>
        <v>0</v>
      </c>
      <c r="EP54" s="3">
        <f ca="1">Forudsætninger!AU280*AR54</f>
        <v>0</v>
      </c>
      <c r="EQ54" s="3">
        <f ca="1">Forudsætninger!AV280*AS54</f>
        <v>0</v>
      </c>
      <c r="ER54" s="3">
        <f ca="1">Forudsætninger!AW280*AT54</f>
        <v>0</v>
      </c>
      <c r="ES54" s="3">
        <f ca="1">Forudsætninger!AX280*AU54</f>
        <v>0</v>
      </c>
      <c r="ET54" s="3">
        <f ca="1">Forudsætninger!AY280*AV54</f>
        <v>0</v>
      </c>
      <c r="EU54" s="3">
        <f ca="1">Forudsætninger!AZ280*AW54</f>
        <v>0</v>
      </c>
      <c r="EV54" s="3">
        <f ca="1">Forudsætninger!BA280*AX54</f>
        <v>0</v>
      </c>
      <c r="EW54" s="3">
        <f ca="1">Forudsætninger!BB280*AY54</f>
        <v>0</v>
      </c>
      <c r="EX54" s="3">
        <f ca="1">IF(Input!$B54="I",$AZ54,0)</f>
        <v>0</v>
      </c>
      <c r="EY54" s="3">
        <f ca="1">IF(Input!$B54="II",$AZ54,0)</f>
        <v>0</v>
      </c>
      <c r="EZ54" s="3">
        <f ca="1">IF(Input!$B54="III",$AZ54,0)</f>
        <v>0</v>
      </c>
      <c r="FA54" s="3">
        <f ca="1">IF(Input!$B54="IV",$AZ54,0)</f>
        <v>0</v>
      </c>
      <c r="FB54" s="3">
        <f ca="1">IF(Input!$B54="I",$CY54,0)</f>
        <v>0</v>
      </c>
      <c r="FC54" s="3">
        <f ca="1">IF(Input!$B54="II",$CY54,0)</f>
        <v>0</v>
      </c>
      <c r="FD54" s="3">
        <f ca="1">IF(Input!$B54="III",$CY54,0)</f>
        <v>0</v>
      </c>
      <c r="FE54" s="3">
        <f ca="1">IF(Input!$B54="IV",$CY54,0)</f>
        <v>0</v>
      </c>
      <c r="FF54" s="3">
        <f ca="1">IF(Input!$C54="Økonomisk",$AZ54,0)</f>
        <v>0</v>
      </c>
      <c r="FG54" s="3">
        <f ca="1">IF(Input!$C54="Miljø",$AZ54,0)</f>
        <v>0</v>
      </c>
    </row>
    <row r="55" spans="1:163">
      <c r="A55" s="2" t="str">
        <f ca="1">IF(Input!A55="","",Input!A55)</f>
        <v/>
      </c>
      <c r="B55" s="3">
        <f ca="1">IF('Differentierede effekter'!D55="",Input!J55+Input!G55+IF(Forudsætninger!$B$4=1,Input!K55,0),'Differentierede effekter'!D55)</f>
        <v>0</v>
      </c>
      <c r="C55" s="3">
        <f ca="1">IF(C$2-$B$2&lt;Forudsætninger!$B$4,IF('Differentierede effekter'!H55="",IF(Forudsætninger!$B$4&gt;C$2-$B$2,Input!$G55,0)+IF(Forudsætninger!$B$4=C$2-$B$2+1,Input!$K55,0),'Differentierede effekter'!H55),0)</f>
        <v>0</v>
      </c>
      <c r="D55" s="3">
        <f ca="1">IF(D$2-$B$2&lt;Forudsætninger!$B$4,IF('Differentierede effekter'!L55="",IF(Forudsætninger!$B$4&gt;D$2-$B$2,Input!$G55,0)+IF(Forudsætninger!$B$4=D$2-$B$2+1,Input!$K55,0),'Differentierede effekter'!L55),0)</f>
        <v>0</v>
      </c>
      <c r="E55" s="3">
        <f ca="1">IF(E$2-$B$2&lt;Forudsætninger!$B$4,IF('Differentierede effekter'!P55="",IF(Forudsætninger!$B$4&gt;E$2-$B$2,Input!$G55,0)+IF(Forudsætninger!$B$4=E$2-$B$2+1,Input!$K55,0),'Differentierede effekter'!P55),0)</f>
        <v>0</v>
      </c>
      <c r="F55" s="3">
        <f ca="1">IF(F$2-$B$2&lt;Forudsætninger!$B$4,IF('Differentierede effekter'!T55="",IF(Forudsætninger!$B$4&gt;F$2-$B$2,Input!$G55,0)+IF(Forudsætninger!$B$4=F$2-$B$2+1,Input!$K55,0),'Differentierede effekter'!T55),0)</f>
        <v>0</v>
      </c>
      <c r="G55" s="3">
        <f ca="1">IF(G$2-$B$2&lt;Forudsætninger!$B$4,IF('Differentierede effekter'!X55="",IF(Forudsætninger!$B$4&gt;G$2-$B$2,Input!$G55,0)+IF(Forudsætninger!$B$4=G$2-$B$2+1,Input!$K55,0),'Differentierede effekter'!X55),0)</f>
        <v>0</v>
      </c>
      <c r="H55" s="3">
        <f ca="1">IF(H$2-$B$2&lt;Forudsætninger!$B$4,IF('Differentierede effekter'!AB55="",IF(Forudsætninger!$B$4&gt;H$2-$B$2,Input!$G55,0)+IF(Forudsætninger!$B$4=H$2-$B$2+1,Input!$K55,0),'Differentierede effekter'!AB55),0)</f>
        <v>0</v>
      </c>
      <c r="I55" s="3">
        <f ca="1">IF(I$2-$B$2&lt;Forudsætninger!$B$4,IF('Differentierede effekter'!AF55="",IF(Forudsætninger!$B$4&gt;I$2-$B$2,Input!$G55,0)+IF(Forudsætninger!$B$4=I$2-$B$2+1,Input!$K55,0),'Differentierede effekter'!AF55),0)</f>
        <v>0</v>
      </c>
      <c r="J55" s="3">
        <f ca="1">IF(J$2-$B$2&lt;Forudsætninger!$B$4,IF('Differentierede effekter'!AJ55="",IF(Forudsætninger!$B$4&gt;J$2-$B$2,Input!$G55,0)+IF(Forudsætninger!$B$4=J$2-$B$2+1,Input!$K55,0),'Differentierede effekter'!AJ55),0)</f>
        <v>0</v>
      </c>
      <c r="K55" s="3">
        <f ca="1">IF(K$2-$B$2&lt;Forudsætninger!$B$4,IF('Differentierede effekter'!AN55="",IF(Forudsætninger!$B$4&gt;K$2-$B$2,Input!$G55,0)+IF(Forudsætninger!$B$4=K$2-$B$2+1,Input!$K55,0),'Differentierede effekter'!AN55),0)</f>
        <v>0</v>
      </c>
      <c r="L55" s="3">
        <f ca="1">IF(L$2-$B$2&lt;Forudsætninger!$B$4,IF('Differentierede effekter'!AR55="",IF(Forudsætninger!$B$4&gt;L$2-$B$2,Input!$G55,0)+IF(Forudsætninger!$B$4=L$2-$B$2+1,Input!$K55,0),'Differentierede effekter'!AR55),0)</f>
        <v>0</v>
      </c>
      <c r="M55" s="3">
        <f ca="1">IF(M$2-$B$2&lt;Forudsætninger!$B$4,IF('Differentierede effekter'!AV55="",IF(Forudsætninger!$B$4&gt;M$2-$B$2,Input!$G55,0)+IF(Forudsætninger!$B$4=M$2-$B$2+1,Input!$K55,0),'Differentierede effekter'!AV55),0)</f>
        <v>0</v>
      </c>
      <c r="N55" s="3">
        <f ca="1">IF(N$2-$B$2&lt;Forudsætninger!$B$4,IF('Differentierede effekter'!AZ55="",IF(Forudsætninger!$B$4&gt;N$2-$B$2,Input!$G55,0)+IF(Forudsætninger!$B$4=N$2-$B$2+1,Input!$K55,0),'Differentierede effekter'!AZ55),0)</f>
        <v>0</v>
      </c>
      <c r="O55" s="3">
        <f ca="1">IF(O$2-$B$2&lt;Forudsætninger!$B$4,IF('Differentierede effekter'!BD55="",IF(Forudsætninger!$B$4&gt;O$2-$B$2,Input!$G55,0)+IF(Forudsætninger!$B$4=O$2-$B$2+1,Input!$K55,0),'Differentierede effekter'!BD55),0)</f>
        <v>0</v>
      </c>
      <c r="P55" s="3">
        <f ca="1">IF(P$2-$B$2&lt;Forudsætninger!$B$4,IF('Differentierede effekter'!BH55="",IF(Forudsætninger!$B$4&gt;P$2-$B$2,Input!$G55,0)+IF(Forudsætninger!$B$4=P$2-$B$2+1,Input!$K55,0),'Differentierede effekter'!BH55),0)</f>
        <v>0</v>
      </c>
      <c r="Q55" s="3">
        <f ca="1">IF(Q$2-$B$2&lt;Forudsætninger!$B$4,IF('Differentierede effekter'!BL55="",IF(Forudsætninger!$B$4&gt;Q$2-$B$2,Input!$G55,0)+IF(Forudsætninger!$B$4=Q$2-$B$2+1,Input!$K55,0),'Differentierede effekter'!BL55),0)</f>
        <v>0</v>
      </c>
      <c r="R55" s="3">
        <f ca="1">IF(R$2-$B$2&lt;Forudsætninger!$B$4,IF('Differentierede effekter'!BP55="",IF(Forudsætninger!$B$4&gt;R$2-$B$2,Input!$G55,0)+IF(Forudsætninger!$B$4=R$2-$B$2+1,Input!$K55,0),'Differentierede effekter'!BP55),0)</f>
        <v>0</v>
      </c>
      <c r="S55" s="3">
        <f ca="1">IF(S$2-$B$2&lt;Forudsætninger!$B$4,IF('Differentierede effekter'!BT55="",IF(Forudsætninger!$B$4&gt;S$2-$B$2,Input!$G55,0)+IF(Forudsætninger!$B$4=S$2-$B$2+1,Input!$K55,0),'Differentierede effekter'!BT55),0)</f>
        <v>0</v>
      </c>
      <c r="T55" s="3">
        <f ca="1">IF(T$2-$B$2&lt;Forudsætninger!$B$4,IF('Differentierede effekter'!BX55="",IF(Forudsætninger!$B$4&gt;T$2-$B$2,Input!$G55,0)+IF(Forudsætninger!$B$4=T$2-$B$2+1,Input!$K55,0),'Differentierede effekter'!BX55),0)</f>
        <v>0</v>
      </c>
      <c r="U55" s="3">
        <f ca="1">IF(U$2-$B$2&lt;Forudsætninger!$B$4,IF('Differentierede effekter'!CB55="",IF(Forudsætninger!$B$4&gt;U$2-$B$2,Input!$G55,0)+IF(Forudsætninger!$B$4=U$2-$B$2+1,Input!$K55,0),'Differentierede effekter'!CB55),0)</f>
        <v>0</v>
      </c>
      <c r="V55" s="3">
        <f ca="1">IF(V$2-$B$2&lt;Forudsætninger!$B$4,IF('Differentierede effekter'!CF55="",IF(Forudsætninger!$B$4&gt;V$2-$B$2,Input!$G55,0)+IF(Forudsætninger!$B$4=V$2-$B$2+1,Input!$K55,0),'Differentierede effekter'!CF55),0)</f>
        <v>0</v>
      </c>
      <c r="W55" s="3">
        <f ca="1">IF(W$2-$B$2&lt;Forudsætninger!$B$4,IF('Differentierede effekter'!CJ55="",IF(Forudsætninger!$B$4&gt;W$2-$B$2,Input!$G55,0)+IF(Forudsætninger!$B$4=W$2-$B$2+1,Input!$K55,0),'Differentierede effekter'!CJ55),0)</f>
        <v>0</v>
      </c>
      <c r="X55" s="3">
        <f ca="1">IF(X$2-$B$2&lt;Forudsætninger!$B$4,IF('Differentierede effekter'!CN55="",IF(Forudsætninger!$B$4&gt;X$2-$B$2,Input!$G55,0)+IF(Forudsætninger!$B$4=X$2-$B$2+1,Input!$K55,0),'Differentierede effekter'!CN55),0)</f>
        <v>0</v>
      </c>
      <c r="Y55" s="3">
        <f ca="1">IF(Y$2-$B$2&lt;Forudsætninger!$B$4,IF('Differentierede effekter'!CR55="",IF(Forudsætninger!$B$4&gt;Y$2-$B$2,Input!$G55,0)+IF(Forudsætninger!$B$4=Y$2-$B$2+1,Input!$K55,0),'Differentierede effekter'!CR55),0)</f>
        <v>0</v>
      </c>
      <c r="Z55" s="3">
        <f ca="1">IF(Z$2-$B$2&lt;Forudsætninger!$B$4,IF('Differentierede effekter'!CV55="",IF(Forudsætninger!$B$4&gt;Z$2-$B$2,Input!$G55,0)+IF(Forudsætninger!$B$4=Z$2-$B$2+1,Input!$K55,0),'Differentierede effekter'!CV55),0)</f>
        <v>0</v>
      </c>
      <c r="AA55" s="3">
        <f ca="1">IF(AA$2-$B$2&lt;Forudsætninger!$B$4,IF('Differentierede effekter'!CZ55="",IF(Forudsætninger!$B$4&gt;AA$2-$B$2,Input!$G55,0)+IF(Forudsætninger!$B$4=AA$2-$B$2+1,Input!$K55,0),'Differentierede effekter'!CZ55),0)</f>
        <v>0</v>
      </c>
      <c r="AB55" s="3">
        <f ca="1">IF(AB$2-$B$2&lt;Forudsætninger!$B$4,IF('Differentierede effekter'!DD55="",IF(Forudsætninger!$B$4&gt;AB$2-$B$2,Input!$G55,0)+IF(Forudsætninger!$B$4=AB$2-$B$2+1,Input!$K55,0),'Differentierede effekter'!DD55),0)</f>
        <v>0</v>
      </c>
      <c r="AC55" s="3">
        <f ca="1">IF(AC$2-$B$2&lt;Forudsætninger!$B$4,IF('Differentierede effekter'!DH55="",IF(Forudsætninger!$B$4&gt;AC$2-$B$2,Input!$G55,0)+IF(Forudsætninger!$B$4=AC$2-$B$2+1,Input!$K55,0),'Differentierede effekter'!DH55),0)</f>
        <v>0</v>
      </c>
      <c r="AD55" s="3">
        <f ca="1">IF(AD$2-$B$2&lt;Forudsætninger!$B$4,IF('Differentierede effekter'!DL55="",IF(Forudsætninger!$B$4&gt;AD$2-$B$2,Input!$G55,0)+IF(Forudsætninger!$B$4=AD$2-$B$2+1,Input!$K55,0),'Differentierede effekter'!DL55),0)</f>
        <v>0</v>
      </c>
      <c r="AE55" s="3">
        <f ca="1">IF(AE$2-$B$2&lt;Forudsætninger!$B$4,IF('Differentierede effekter'!DP55="",IF(Forudsætninger!$B$4&gt;AE$2-$B$2,Input!$G55,0)+IF(Forudsætninger!$B$4=AE$2-$B$2+1,Input!$K55,0),'Differentierede effekter'!DP55),0)</f>
        <v>0</v>
      </c>
      <c r="AF55" s="3">
        <f ca="1">IF(AF$2-$B$2&lt;Forudsætninger!$B$4,IF('Differentierede effekter'!DQ55="",IF(Forudsætninger!$B$4&gt;AF$2-$B$2,Input!$G55,0)+IF(Forudsætninger!$B$4=AF$2-$B$2+1,Input!$K55,0),'Differentierede effekter'!DQ55),0)</f>
        <v>0</v>
      </c>
      <c r="AG55" s="3">
        <f ca="1">IF(AG$2-$B$2&lt;Forudsætninger!$B$4,IF('Differentierede effekter'!DU55="",IF(Forudsætninger!$B$4&gt;AG$2-$B$2,Input!$G55,0)+IF(Forudsætninger!$B$4=AG$2-$B$2+1,Input!$K55,0),'Differentierede effekter'!DU55),0)</f>
        <v>0</v>
      </c>
      <c r="AH55" s="3">
        <f ca="1">IF(AH$2-$B$2&lt;Forudsætninger!$B$4,IF('Differentierede effekter'!DY55="",IF(Forudsætninger!$B$4&gt;AH$2-$B$2,Input!$G55,0)+IF(Forudsætninger!$B$4=AH$2-$B$2+1,Input!$K55,0),'Differentierede effekter'!DY55),0)</f>
        <v>0</v>
      </c>
      <c r="AI55" s="3">
        <f ca="1">IF(AI$2-$B$2&lt;Forudsætninger!$B$4,IF('Differentierede effekter'!EC55="",IF(Forudsætninger!$B$4&gt;AI$2-$B$2,Input!$G55,0)+IF(Forudsætninger!$B$4=AI$2-$B$2+1,Input!$K55,0),'Differentierede effekter'!EC55),0)</f>
        <v>0</v>
      </c>
      <c r="AJ55" s="3">
        <f ca="1">IF(AJ$2-$B$2&lt;Forudsætninger!$B$4,IF('Differentierede effekter'!EG55="",IF(Forudsætninger!$B$4&gt;AJ$2-$B$2,Input!$G55,0)+IF(Forudsætninger!$B$4=AJ$2-$B$2+1,Input!$K55,0),'Differentierede effekter'!EG55),0)</f>
        <v>0</v>
      </c>
      <c r="AK55" s="3">
        <f ca="1">IF(AK$2-$B$2&lt;Forudsætninger!$B$4,IF('Differentierede effekter'!EK55="",IF(Forudsætninger!$B$4&gt;AK$2-$B$2,Input!$G55,0)+IF(Forudsætninger!$B$4=AK$2-$B$2+1,Input!$K55,0),'Differentierede effekter'!EK55),0)</f>
        <v>0</v>
      </c>
      <c r="AL55" s="3">
        <f ca="1">IF(AL$2-$B$2&lt;Forudsætninger!$B$4,IF('Differentierede effekter'!EO55="",IF(Forudsætninger!$B$4&gt;AL$2-$B$2,Input!$G55,0)+IF(Forudsætninger!$B$4=AL$2-$B$2+1,Input!$K55,0),'Differentierede effekter'!EO55),0)</f>
        <v>0</v>
      </c>
      <c r="AM55" s="3">
        <f ca="1">IF(AM$2-$B$2&lt;Forudsætninger!$B$4,IF('Differentierede effekter'!EP55="",IF(Forudsætninger!$B$4&gt;AM$2-$B$2,Input!$G55,0)+IF(Forudsætninger!$B$4=AM$2-$B$2+1,Input!$K55,0),'Differentierede effekter'!EP55),0)</f>
        <v>0</v>
      </c>
      <c r="AN55" s="3">
        <f ca="1">IF(AN$2-$B$2&lt;Forudsætninger!$B$4,IF('Differentierede effekter'!ET55="",IF(Forudsætninger!$B$4&gt;AN$2-$B$2,Input!$G55,0)+IF(Forudsætninger!$B$4=AN$2-$B$2+1,Input!$K55,0),'Differentierede effekter'!ET55),0)</f>
        <v>0</v>
      </c>
      <c r="AO55" s="3">
        <f ca="1">IF(AO$2-$B$2&lt;Forudsætninger!$B$4,IF('Differentierede effekter'!EX55="",IF(Forudsætninger!$B$4&gt;AO$2-$B$2,Input!$G55,0)+IF(Forudsætninger!$B$4=AO$2-$B$2+1,Input!$K55,0),'Differentierede effekter'!EX55),0)</f>
        <v>0</v>
      </c>
      <c r="AP55" s="3">
        <f ca="1">IF(AP$2-$B$2&lt;Forudsætninger!$B$4,IF('Differentierede effekter'!FB55="",IF(Forudsætninger!$B$4&gt;AP$2-$B$2,Input!$G55,0)+IF(Forudsætninger!$B$4=AP$2-$B$2+1,Input!$K55,0),'Differentierede effekter'!FB55),0)</f>
        <v>0</v>
      </c>
      <c r="AQ55" s="3">
        <f ca="1">IF(AQ$2-$B$2&lt;Forudsætninger!$B$4,IF('Differentierede effekter'!FF55="",IF(Forudsætninger!$B$4&gt;AQ$2-$B$2,Input!$G55,0)+IF(Forudsætninger!$B$4=AQ$2-$B$2+1,Input!$K55,0),'Differentierede effekter'!FF55),0)</f>
        <v>0</v>
      </c>
      <c r="AR55" s="3">
        <f ca="1">IF(AR$2-$B$2&lt;Forudsætninger!$B$4,IF('Differentierede effekter'!FJ55="",IF(Forudsætninger!$B$4&gt;AR$2-$B$2,Input!$G55,0)+IF(Forudsætninger!$B$4=AR$2-$B$2+1,Input!$K55,0),'Differentierede effekter'!FJ55),0)</f>
        <v>0</v>
      </c>
      <c r="AS55" s="3">
        <f ca="1">IF(AS$2-$B$2&lt;Forudsætninger!$B$4,IF('Differentierede effekter'!FN55="",IF(Forudsætninger!$B$4&gt;AS$2-$B$2,Input!$G55,0)+IF(Forudsætninger!$B$4=AS$2-$B$2+1,Input!$K55,0),'Differentierede effekter'!FN55),0)</f>
        <v>0</v>
      </c>
      <c r="AT55" s="3">
        <f ca="1">IF(AT$2-$B$2&lt;Forudsætninger!$B$4,IF('Differentierede effekter'!FR55="",IF(Forudsætninger!$B$4&gt;AT$2-$B$2,Input!$G55,0)+IF(Forudsætninger!$B$4=AT$2-$B$2+1,Input!$K55,0),'Differentierede effekter'!FR55),0)</f>
        <v>0</v>
      </c>
      <c r="AU55" s="3">
        <f ca="1">IF(AU$2-$B$2&lt;Forudsætninger!$B$4,IF('Differentierede effekter'!FV55="",IF(Forudsætninger!$B$4&gt;AU$2-$B$2,Input!$G55,0)+IF(Forudsætninger!$B$4=AU$2-$B$2+1,Input!$K55,0),'Differentierede effekter'!FV55),0)</f>
        <v>0</v>
      </c>
      <c r="AV55" s="3">
        <f ca="1">IF(AV$2-$B$2&lt;Forudsætninger!$B$4,IF('Differentierede effekter'!FZ55="",IF(Forudsætninger!$B$4&gt;AV$2-$B$2,Input!$G55,0)+IF(Forudsætninger!$B$4=AV$2-$B$2+1,Input!$K55,0),'Differentierede effekter'!FZ55),0)</f>
        <v>0</v>
      </c>
      <c r="AW55" s="3">
        <f ca="1">IF(AW$2-$B$2&lt;Forudsætninger!$B$4,IF('Differentierede effekter'!GD55="",IF(Forudsætninger!$B$4&gt;AW$2-$B$2,Input!$G55,0)+IF(Forudsætninger!$B$4=AW$2-$B$2+1,Input!$K55,0),'Differentierede effekter'!GD55),0)</f>
        <v>0</v>
      </c>
      <c r="AX55" s="3">
        <f ca="1">IF(AX$2-$B$2&lt;Forudsætninger!$B$4,IF('Differentierede effekter'!GH55="",IF(Forudsætninger!$B$4&gt;AX$2-$B$2,Input!$G55,0)+IF(Forudsætninger!$B$4=AX$2-$B$2+1,Input!$K55,0),'Differentierede effekter'!GH55),0)</f>
        <v>0</v>
      </c>
      <c r="AY55" s="3">
        <f ca="1">IF(AY$2-$B$2&lt;Forudsætninger!$B$4,IF('Differentierede effekter'!GL55="",IF(Forudsætninger!$B$4&gt;AY$2-$B$2,Input!$G55,0)+IF(Forudsætninger!$B$4=AY$2-$B$2+1,Input!$K55,0),'Differentierede effekter'!GL55),0)</f>
        <v>0</v>
      </c>
      <c r="AZ55" s="4">
        <f ca="1">NPV(Forudsætninger!$B$2,BA55:CX55)*(1+Forudsætninger!$B$2)</f>
        <v>0</v>
      </c>
      <c r="BA55" s="3">
        <f ca="1">Forudsætninger!B135*B55</f>
        <v>0</v>
      </c>
      <c r="BB55" s="3">
        <f ca="1">Forudsætninger!C135*C55</f>
        <v>0</v>
      </c>
      <c r="BC55" s="3">
        <f ca="1">Forudsætninger!D135*D55</f>
        <v>0</v>
      </c>
      <c r="BD55" s="3">
        <f ca="1">Forudsætninger!E135*E55</f>
        <v>0</v>
      </c>
      <c r="BE55" s="3">
        <f ca="1">Forudsætninger!F135*F55</f>
        <v>0</v>
      </c>
      <c r="BF55" s="3">
        <f ca="1">Forudsætninger!G135*G55</f>
        <v>0</v>
      </c>
      <c r="BG55" s="3">
        <f ca="1">Forudsætninger!H135*H55</f>
        <v>0</v>
      </c>
      <c r="BH55" s="3">
        <f ca="1">Forudsætninger!I135*I55</f>
        <v>0</v>
      </c>
      <c r="BI55" s="3">
        <f ca="1">Forudsætninger!J135*J55</f>
        <v>0</v>
      </c>
      <c r="BJ55" s="3">
        <f ca="1">Forudsætninger!K135*K55</f>
        <v>0</v>
      </c>
      <c r="BK55" s="3">
        <f ca="1">Forudsætninger!L135*L55</f>
        <v>0</v>
      </c>
      <c r="BL55" s="3">
        <f ca="1">Forudsætninger!M135*M55</f>
        <v>0</v>
      </c>
      <c r="BM55" s="3">
        <f ca="1">Forudsætninger!N135*N55</f>
        <v>0</v>
      </c>
      <c r="BN55" s="3">
        <f ca="1">Forudsætninger!O135*O55</f>
        <v>0</v>
      </c>
      <c r="BO55" s="3">
        <f ca="1">Forudsætninger!P135*P55</f>
        <v>0</v>
      </c>
      <c r="BP55" s="3">
        <f ca="1">Forudsætninger!Q135*Q55</f>
        <v>0</v>
      </c>
      <c r="BQ55" s="3">
        <f ca="1">Forudsætninger!R135*R55</f>
        <v>0</v>
      </c>
      <c r="BR55" s="3">
        <f ca="1">Forudsætninger!S135*S55</f>
        <v>0</v>
      </c>
      <c r="BS55" s="3">
        <f ca="1">Forudsætninger!T135*T55</f>
        <v>0</v>
      </c>
      <c r="BT55" s="3">
        <f ca="1">Forudsætninger!U135*U55</f>
        <v>0</v>
      </c>
      <c r="BU55" s="3">
        <f ca="1">Forudsætninger!V135*V55</f>
        <v>0</v>
      </c>
      <c r="BV55" s="3">
        <f ca="1">Forudsætninger!W135*W55</f>
        <v>0</v>
      </c>
      <c r="BW55" s="3">
        <f ca="1">Forudsætninger!X135*X55</f>
        <v>0</v>
      </c>
      <c r="BX55" s="3">
        <f ca="1">Forudsætninger!Y135*Y55</f>
        <v>0</v>
      </c>
      <c r="BY55" s="3">
        <f ca="1">Forudsætninger!Z135*Z55</f>
        <v>0</v>
      </c>
      <c r="BZ55" s="3">
        <f ca="1">Forudsætninger!AA135*AA55</f>
        <v>0</v>
      </c>
      <c r="CA55" s="3">
        <f ca="1">Forudsætninger!AB135*AB55</f>
        <v>0</v>
      </c>
      <c r="CB55" s="3">
        <f ca="1">Forudsætninger!AC135*AC55</f>
        <v>0</v>
      </c>
      <c r="CC55" s="3">
        <f ca="1">Forudsætninger!AD135*AD55</f>
        <v>0</v>
      </c>
      <c r="CD55" s="3">
        <f ca="1">Forudsætninger!AE135*AE55</f>
        <v>0</v>
      </c>
      <c r="CE55" s="3">
        <f ca="1">Forudsætninger!AF135*AF55</f>
        <v>0</v>
      </c>
      <c r="CF55" s="3">
        <f ca="1">Forudsætninger!AG135*AG55</f>
        <v>0</v>
      </c>
      <c r="CG55" s="3">
        <f ca="1">Forudsætninger!AH135*AH55</f>
        <v>0</v>
      </c>
      <c r="CH55" s="3">
        <f ca="1">Forudsætninger!AI135*AI55</f>
        <v>0</v>
      </c>
      <c r="CI55" s="3">
        <f ca="1">Forudsætninger!AJ135*AJ55</f>
        <v>0</v>
      </c>
      <c r="CJ55" s="3">
        <f ca="1">Forudsætninger!AK135*AK55</f>
        <v>0</v>
      </c>
      <c r="CK55" s="3">
        <f ca="1">Forudsætninger!AL135*AL55</f>
        <v>0</v>
      </c>
      <c r="CL55" s="3">
        <f ca="1">Forudsætninger!AM135*AM55</f>
        <v>0</v>
      </c>
      <c r="CM55" s="3">
        <f ca="1">Forudsætninger!AN135*AN55</f>
        <v>0</v>
      </c>
      <c r="CN55" s="3">
        <f ca="1">Forudsætninger!AO135*AO55</f>
        <v>0</v>
      </c>
      <c r="CO55" s="3">
        <f ca="1">Forudsætninger!AP135*AP55</f>
        <v>0</v>
      </c>
      <c r="CP55" s="3">
        <f ca="1">Forudsætninger!AQ135*AQ55</f>
        <v>0</v>
      </c>
      <c r="CQ55" s="3">
        <f ca="1">Forudsætninger!AR135*AR55</f>
        <v>0</v>
      </c>
      <c r="CR55" s="3">
        <f ca="1">Forudsætninger!AS135*AS55</f>
        <v>0</v>
      </c>
      <c r="CS55" s="3">
        <f ca="1">Forudsætninger!AT135*AT55</f>
        <v>0</v>
      </c>
      <c r="CT55" s="3">
        <f ca="1">Forudsætninger!AU135*AU55</f>
        <v>0</v>
      </c>
      <c r="CU55" s="3">
        <f ca="1">Forudsætninger!AV135*AV55</f>
        <v>0</v>
      </c>
      <c r="CV55" s="3">
        <f ca="1">Forudsætninger!AW135*AW55</f>
        <v>0</v>
      </c>
      <c r="CW55" s="3">
        <f ca="1">Forudsætninger!AX135*AX55</f>
        <v>0</v>
      </c>
      <c r="CX55" s="3">
        <f ca="1">Forudsætninger!AY135*AY55</f>
        <v>0</v>
      </c>
      <c r="CY55" s="4">
        <f ca="1">NPV(Forudsætninger!$B$3,CZ55:EW55)*(1+Forudsætninger!$B$3)</f>
        <v>0</v>
      </c>
      <c r="CZ55" s="3">
        <f ca="1">Forudsætninger!E281*B55</f>
        <v>0</v>
      </c>
      <c r="DA55" s="3">
        <f ca="1">Forudsætninger!F281*C55</f>
        <v>0</v>
      </c>
      <c r="DB55" s="3">
        <f ca="1">Forudsætninger!G281*D55</f>
        <v>0</v>
      </c>
      <c r="DC55" s="3">
        <f ca="1">Forudsætninger!H281*E55</f>
        <v>0</v>
      </c>
      <c r="DD55" s="3">
        <f ca="1">Forudsætninger!I281*F55</f>
        <v>0</v>
      </c>
      <c r="DE55" s="3">
        <f ca="1">Forudsætninger!J281*G55</f>
        <v>0</v>
      </c>
      <c r="DF55" s="3">
        <f ca="1">Forudsætninger!K281*H55</f>
        <v>0</v>
      </c>
      <c r="DG55" s="3">
        <f ca="1">Forudsætninger!L281*I55</f>
        <v>0</v>
      </c>
      <c r="DH55" s="3">
        <f ca="1">Forudsætninger!M281*J55</f>
        <v>0</v>
      </c>
      <c r="DI55" s="3">
        <f ca="1">Forudsætninger!N281*K55</f>
        <v>0</v>
      </c>
      <c r="DJ55" s="3">
        <f ca="1">Forudsætninger!O281*L55</f>
        <v>0</v>
      </c>
      <c r="DK55" s="3">
        <f ca="1">Forudsætninger!P281*M55</f>
        <v>0</v>
      </c>
      <c r="DL55" s="3">
        <f ca="1">Forudsætninger!Q281*N55</f>
        <v>0</v>
      </c>
      <c r="DM55" s="3">
        <f ca="1">Forudsætninger!R281*O55</f>
        <v>0</v>
      </c>
      <c r="DN55" s="3">
        <f ca="1">Forudsætninger!S281*P55</f>
        <v>0</v>
      </c>
      <c r="DO55" s="3">
        <f ca="1">Forudsætninger!T281*Q55</f>
        <v>0</v>
      </c>
      <c r="DP55" s="3">
        <f ca="1">Forudsætninger!U281*R55</f>
        <v>0</v>
      </c>
      <c r="DQ55" s="3">
        <f ca="1">Forudsætninger!V281*S55</f>
        <v>0</v>
      </c>
      <c r="DR55" s="3">
        <f ca="1">Forudsætninger!W281*T55</f>
        <v>0</v>
      </c>
      <c r="DS55" s="3">
        <f ca="1">Forudsætninger!X281*U55</f>
        <v>0</v>
      </c>
      <c r="DT55" s="3">
        <f ca="1">Forudsætninger!Y281*V55</f>
        <v>0</v>
      </c>
      <c r="DU55" s="3">
        <f ca="1">Forudsætninger!Z281*W55</f>
        <v>0</v>
      </c>
      <c r="DV55" s="3">
        <f ca="1">Forudsætninger!AA281*X55</f>
        <v>0</v>
      </c>
      <c r="DW55" s="3">
        <f ca="1">Forudsætninger!AB281*Y55</f>
        <v>0</v>
      </c>
      <c r="DX55" s="3">
        <f ca="1">Forudsætninger!AC281*Z55</f>
        <v>0</v>
      </c>
      <c r="DY55" s="3">
        <f ca="1">Forudsætninger!AD281*AA55</f>
        <v>0</v>
      </c>
      <c r="DZ55" s="3">
        <f ca="1">Forudsætninger!AE281*AB55</f>
        <v>0</v>
      </c>
      <c r="EA55" s="3">
        <f ca="1">Forudsætninger!AF281*AC55</f>
        <v>0</v>
      </c>
      <c r="EB55" s="3">
        <f ca="1">Forudsætninger!AG281*AD55</f>
        <v>0</v>
      </c>
      <c r="EC55" s="3">
        <f ca="1">Forudsætninger!AH281*AE55</f>
        <v>0</v>
      </c>
      <c r="ED55" s="3">
        <f ca="1">Forudsætninger!AI281*AF55</f>
        <v>0</v>
      </c>
      <c r="EE55" s="3">
        <f ca="1">Forudsætninger!AJ281*AG55</f>
        <v>0</v>
      </c>
      <c r="EF55" s="3">
        <f ca="1">Forudsætninger!AK281*AH55</f>
        <v>0</v>
      </c>
      <c r="EG55" s="3">
        <f ca="1">Forudsætninger!AL281*AI55</f>
        <v>0</v>
      </c>
      <c r="EH55" s="3">
        <f ca="1">Forudsætninger!AM281*AJ55</f>
        <v>0</v>
      </c>
      <c r="EI55" s="3">
        <f ca="1">Forudsætninger!AN281*AK55</f>
        <v>0</v>
      </c>
      <c r="EJ55" s="3">
        <f ca="1">Forudsætninger!AO281*AL55</f>
        <v>0</v>
      </c>
      <c r="EK55" s="3">
        <f ca="1">Forudsætninger!AP281*AM55</f>
        <v>0</v>
      </c>
      <c r="EL55" s="3">
        <f ca="1">Forudsætninger!AQ281*AN55</f>
        <v>0</v>
      </c>
      <c r="EM55" s="3">
        <f ca="1">Forudsætninger!AR281*AO55</f>
        <v>0</v>
      </c>
      <c r="EN55" s="3">
        <f ca="1">Forudsætninger!AS281*AP55</f>
        <v>0</v>
      </c>
      <c r="EO55" s="3">
        <f ca="1">Forudsætninger!AT281*AQ55</f>
        <v>0</v>
      </c>
      <c r="EP55" s="3">
        <f ca="1">Forudsætninger!AU281*AR55</f>
        <v>0</v>
      </c>
      <c r="EQ55" s="3">
        <f ca="1">Forudsætninger!AV281*AS55</f>
        <v>0</v>
      </c>
      <c r="ER55" s="3">
        <f ca="1">Forudsætninger!AW281*AT55</f>
        <v>0</v>
      </c>
      <c r="ES55" s="3">
        <f ca="1">Forudsætninger!AX281*AU55</f>
        <v>0</v>
      </c>
      <c r="ET55" s="3">
        <f ca="1">Forudsætninger!AY281*AV55</f>
        <v>0</v>
      </c>
      <c r="EU55" s="3">
        <f ca="1">Forudsætninger!AZ281*AW55</f>
        <v>0</v>
      </c>
      <c r="EV55" s="3">
        <f ca="1">Forudsætninger!BA281*AX55</f>
        <v>0</v>
      </c>
      <c r="EW55" s="3">
        <f ca="1">Forudsætninger!BB281*AY55</f>
        <v>0</v>
      </c>
      <c r="EX55" s="3">
        <f ca="1">IF(Input!$B55="I",$AZ55,0)</f>
        <v>0</v>
      </c>
      <c r="EY55" s="3">
        <f ca="1">IF(Input!$B55="II",$AZ55,0)</f>
        <v>0</v>
      </c>
      <c r="EZ55" s="3">
        <f ca="1">IF(Input!$B55="III",$AZ55,0)</f>
        <v>0</v>
      </c>
      <c r="FA55" s="3">
        <f ca="1">IF(Input!$B55="IV",$AZ55,0)</f>
        <v>0</v>
      </c>
      <c r="FB55" s="3">
        <f ca="1">IF(Input!$B55="I",$CY55,0)</f>
        <v>0</v>
      </c>
      <c r="FC55" s="3">
        <f ca="1">IF(Input!$B55="II",$CY55,0)</f>
        <v>0</v>
      </c>
      <c r="FD55" s="3">
        <f ca="1">IF(Input!$B55="III",$CY55,0)</f>
        <v>0</v>
      </c>
      <c r="FE55" s="3">
        <f ca="1">IF(Input!$B55="IV",$CY55,0)</f>
        <v>0</v>
      </c>
      <c r="FF55" s="3">
        <f ca="1">IF(Input!$C55="Økonomisk",$AZ55,0)</f>
        <v>0</v>
      </c>
      <c r="FG55" s="3">
        <f ca="1">IF(Input!$C55="Miljø",$AZ55,0)</f>
        <v>0</v>
      </c>
    </row>
    <row r="56" spans="1:163">
      <c r="A56" s="2" t="str">
        <f ca="1">IF(Input!A56="","",Input!A56)</f>
        <v/>
      </c>
      <c r="B56" s="3">
        <f ca="1">IF('Differentierede effekter'!D56="",Input!J56+Input!G56+IF(Forudsætninger!$B$4=1,Input!K56,0),'Differentierede effekter'!D56)</f>
        <v>0</v>
      </c>
      <c r="C56" s="3">
        <f ca="1">IF(C$2-$B$2&lt;Forudsætninger!$B$4,IF('Differentierede effekter'!H56="",IF(Forudsætninger!$B$4&gt;C$2-$B$2,Input!$G56,0)+IF(Forudsætninger!$B$4=C$2-$B$2+1,Input!$K56,0),'Differentierede effekter'!H56),0)</f>
        <v>0</v>
      </c>
      <c r="D56" s="3">
        <f ca="1">IF(D$2-$B$2&lt;Forudsætninger!$B$4,IF('Differentierede effekter'!L56="",IF(Forudsætninger!$B$4&gt;D$2-$B$2,Input!$G56,0)+IF(Forudsætninger!$B$4=D$2-$B$2+1,Input!$K56,0),'Differentierede effekter'!L56),0)</f>
        <v>0</v>
      </c>
      <c r="E56" s="3">
        <f ca="1">IF(E$2-$B$2&lt;Forudsætninger!$B$4,IF('Differentierede effekter'!P56="",IF(Forudsætninger!$B$4&gt;E$2-$B$2,Input!$G56,0)+IF(Forudsætninger!$B$4=E$2-$B$2+1,Input!$K56,0),'Differentierede effekter'!P56),0)</f>
        <v>0</v>
      </c>
      <c r="F56" s="3">
        <f ca="1">IF(F$2-$B$2&lt;Forudsætninger!$B$4,IF('Differentierede effekter'!T56="",IF(Forudsætninger!$B$4&gt;F$2-$B$2,Input!$G56,0)+IF(Forudsætninger!$B$4=F$2-$B$2+1,Input!$K56,0),'Differentierede effekter'!T56),0)</f>
        <v>0</v>
      </c>
      <c r="G56" s="3">
        <f ca="1">IF(G$2-$B$2&lt;Forudsætninger!$B$4,IF('Differentierede effekter'!X56="",IF(Forudsætninger!$B$4&gt;G$2-$B$2,Input!$G56,0)+IF(Forudsætninger!$B$4=G$2-$B$2+1,Input!$K56,0),'Differentierede effekter'!X56),0)</f>
        <v>0</v>
      </c>
      <c r="H56" s="3">
        <f ca="1">IF(H$2-$B$2&lt;Forudsætninger!$B$4,IF('Differentierede effekter'!AB56="",IF(Forudsætninger!$B$4&gt;H$2-$B$2,Input!$G56,0)+IF(Forudsætninger!$B$4=H$2-$B$2+1,Input!$K56,0),'Differentierede effekter'!AB56),0)</f>
        <v>0</v>
      </c>
      <c r="I56" s="3">
        <f ca="1">IF(I$2-$B$2&lt;Forudsætninger!$B$4,IF('Differentierede effekter'!AF56="",IF(Forudsætninger!$B$4&gt;I$2-$B$2,Input!$G56,0)+IF(Forudsætninger!$B$4=I$2-$B$2+1,Input!$K56,0),'Differentierede effekter'!AF56),0)</f>
        <v>0</v>
      </c>
      <c r="J56" s="3">
        <f ca="1">IF(J$2-$B$2&lt;Forudsætninger!$B$4,IF('Differentierede effekter'!AJ56="",IF(Forudsætninger!$B$4&gt;J$2-$B$2,Input!$G56,0)+IF(Forudsætninger!$B$4=J$2-$B$2+1,Input!$K56,0),'Differentierede effekter'!AJ56),0)</f>
        <v>0</v>
      </c>
      <c r="K56" s="3">
        <f ca="1">IF(K$2-$B$2&lt;Forudsætninger!$B$4,IF('Differentierede effekter'!AN56="",IF(Forudsætninger!$B$4&gt;K$2-$B$2,Input!$G56,0)+IF(Forudsætninger!$B$4=K$2-$B$2+1,Input!$K56,0),'Differentierede effekter'!AN56),0)</f>
        <v>0</v>
      </c>
      <c r="L56" s="3">
        <f ca="1">IF(L$2-$B$2&lt;Forudsætninger!$B$4,IF('Differentierede effekter'!AR56="",IF(Forudsætninger!$B$4&gt;L$2-$B$2,Input!$G56,0)+IF(Forudsætninger!$B$4=L$2-$B$2+1,Input!$K56,0),'Differentierede effekter'!AR56),0)</f>
        <v>0</v>
      </c>
      <c r="M56" s="3">
        <f ca="1">IF(M$2-$B$2&lt;Forudsætninger!$B$4,IF('Differentierede effekter'!AV56="",IF(Forudsætninger!$B$4&gt;M$2-$B$2,Input!$G56,0)+IF(Forudsætninger!$B$4=M$2-$B$2+1,Input!$K56,0),'Differentierede effekter'!AV56),0)</f>
        <v>0</v>
      </c>
      <c r="N56" s="3">
        <f ca="1">IF(N$2-$B$2&lt;Forudsætninger!$B$4,IF('Differentierede effekter'!AZ56="",IF(Forudsætninger!$B$4&gt;N$2-$B$2,Input!$G56,0)+IF(Forudsætninger!$B$4=N$2-$B$2+1,Input!$K56,0),'Differentierede effekter'!AZ56),0)</f>
        <v>0</v>
      </c>
      <c r="O56" s="3">
        <f ca="1">IF(O$2-$B$2&lt;Forudsætninger!$B$4,IF('Differentierede effekter'!BD56="",IF(Forudsætninger!$B$4&gt;O$2-$B$2,Input!$G56,0)+IF(Forudsætninger!$B$4=O$2-$B$2+1,Input!$K56,0),'Differentierede effekter'!BD56),0)</f>
        <v>0</v>
      </c>
      <c r="P56" s="3">
        <f ca="1">IF(P$2-$B$2&lt;Forudsætninger!$B$4,IF('Differentierede effekter'!BH56="",IF(Forudsætninger!$B$4&gt;P$2-$B$2,Input!$G56,0)+IF(Forudsætninger!$B$4=P$2-$B$2+1,Input!$K56,0),'Differentierede effekter'!BH56),0)</f>
        <v>0</v>
      </c>
      <c r="Q56" s="3">
        <f ca="1">IF(Q$2-$B$2&lt;Forudsætninger!$B$4,IF('Differentierede effekter'!BL56="",IF(Forudsætninger!$B$4&gt;Q$2-$B$2,Input!$G56,0)+IF(Forudsætninger!$B$4=Q$2-$B$2+1,Input!$K56,0),'Differentierede effekter'!BL56),0)</f>
        <v>0</v>
      </c>
      <c r="R56" s="3">
        <f ca="1">IF(R$2-$B$2&lt;Forudsætninger!$B$4,IF('Differentierede effekter'!BP56="",IF(Forudsætninger!$B$4&gt;R$2-$B$2,Input!$G56,0)+IF(Forudsætninger!$B$4=R$2-$B$2+1,Input!$K56,0),'Differentierede effekter'!BP56),0)</f>
        <v>0</v>
      </c>
      <c r="S56" s="3">
        <f ca="1">IF(S$2-$B$2&lt;Forudsætninger!$B$4,IF('Differentierede effekter'!BT56="",IF(Forudsætninger!$B$4&gt;S$2-$B$2,Input!$G56,0)+IF(Forudsætninger!$B$4=S$2-$B$2+1,Input!$K56,0),'Differentierede effekter'!BT56),0)</f>
        <v>0</v>
      </c>
      <c r="T56" s="3">
        <f ca="1">IF(T$2-$B$2&lt;Forudsætninger!$B$4,IF('Differentierede effekter'!BX56="",IF(Forudsætninger!$B$4&gt;T$2-$B$2,Input!$G56,0)+IF(Forudsætninger!$B$4=T$2-$B$2+1,Input!$K56,0),'Differentierede effekter'!BX56),0)</f>
        <v>0</v>
      </c>
      <c r="U56" s="3">
        <f ca="1">IF(U$2-$B$2&lt;Forudsætninger!$B$4,IF('Differentierede effekter'!CB56="",IF(Forudsætninger!$B$4&gt;U$2-$B$2,Input!$G56,0)+IF(Forudsætninger!$B$4=U$2-$B$2+1,Input!$K56,0),'Differentierede effekter'!CB56),0)</f>
        <v>0</v>
      </c>
      <c r="V56" s="3">
        <f ca="1">IF(V$2-$B$2&lt;Forudsætninger!$B$4,IF('Differentierede effekter'!CF56="",IF(Forudsætninger!$B$4&gt;V$2-$B$2,Input!$G56,0)+IF(Forudsætninger!$B$4=V$2-$B$2+1,Input!$K56,0),'Differentierede effekter'!CF56),0)</f>
        <v>0</v>
      </c>
      <c r="W56" s="3">
        <f ca="1">IF(W$2-$B$2&lt;Forudsætninger!$B$4,IF('Differentierede effekter'!CJ56="",IF(Forudsætninger!$B$4&gt;W$2-$B$2,Input!$G56,0)+IF(Forudsætninger!$B$4=W$2-$B$2+1,Input!$K56,0),'Differentierede effekter'!CJ56),0)</f>
        <v>0</v>
      </c>
      <c r="X56" s="3">
        <f ca="1">IF(X$2-$B$2&lt;Forudsætninger!$B$4,IF('Differentierede effekter'!CN56="",IF(Forudsætninger!$B$4&gt;X$2-$B$2,Input!$G56,0)+IF(Forudsætninger!$B$4=X$2-$B$2+1,Input!$K56,0),'Differentierede effekter'!CN56),0)</f>
        <v>0</v>
      </c>
      <c r="Y56" s="3">
        <f ca="1">IF(Y$2-$B$2&lt;Forudsætninger!$B$4,IF('Differentierede effekter'!CR56="",IF(Forudsætninger!$B$4&gt;Y$2-$B$2,Input!$G56,0)+IF(Forudsætninger!$B$4=Y$2-$B$2+1,Input!$K56,0),'Differentierede effekter'!CR56),0)</f>
        <v>0</v>
      </c>
      <c r="Z56" s="3">
        <f ca="1">IF(Z$2-$B$2&lt;Forudsætninger!$B$4,IF('Differentierede effekter'!CV56="",IF(Forudsætninger!$B$4&gt;Z$2-$B$2,Input!$G56,0)+IF(Forudsætninger!$B$4=Z$2-$B$2+1,Input!$K56,0),'Differentierede effekter'!CV56),0)</f>
        <v>0</v>
      </c>
      <c r="AA56" s="3">
        <f ca="1">IF(AA$2-$B$2&lt;Forudsætninger!$B$4,IF('Differentierede effekter'!CZ56="",IF(Forudsætninger!$B$4&gt;AA$2-$B$2,Input!$G56,0)+IF(Forudsætninger!$B$4=AA$2-$B$2+1,Input!$K56,0),'Differentierede effekter'!CZ56),0)</f>
        <v>0</v>
      </c>
      <c r="AB56" s="3">
        <f ca="1">IF(AB$2-$B$2&lt;Forudsætninger!$B$4,IF('Differentierede effekter'!DD56="",IF(Forudsætninger!$B$4&gt;AB$2-$B$2,Input!$G56,0)+IF(Forudsætninger!$B$4=AB$2-$B$2+1,Input!$K56,0),'Differentierede effekter'!DD56),0)</f>
        <v>0</v>
      </c>
      <c r="AC56" s="3">
        <f ca="1">IF(AC$2-$B$2&lt;Forudsætninger!$B$4,IF('Differentierede effekter'!DH56="",IF(Forudsætninger!$B$4&gt;AC$2-$B$2,Input!$G56,0)+IF(Forudsætninger!$B$4=AC$2-$B$2+1,Input!$K56,0),'Differentierede effekter'!DH56),0)</f>
        <v>0</v>
      </c>
      <c r="AD56" s="3">
        <f ca="1">IF(AD$2-$B$2&lt;Forudsætninger!$B$4,IF('Differentierede effekter'!DL56="",IF(Forudsætninger!$B$4&gt;AD$2-$B$2,Input!$G56,0)+IF(Forudsætninger!$B$4=AD$2-$B$2+1,Input!$K56,0),'Differentierede effekter'!DL56),0)</f>
        <v>0</v>
      </c>
      <c r="AE56" s="3">
        <f ca="1">IF(AE$2-$B$2&lt;Forudsætninger!$B$4,IF('Differentierede effekter'!DP56="",IF(Forudsætninger!$B$4&gt;AE$2-$B$2,Input!$G56,0)+IF(Forudsætninger!$B$4=AE$2-$B$2+1,Input!$K56,0),'Differentierede effekter'!DP56),0)</f>
        <v>0</v>
      </c>
      <c r="AF56" s="3">
        <f ca="1">IF(AF$2-$B$2&lt;Forudsætninger!$B$4,IF('Differentierede effekter'!DQ56="",IF(Forudsætninger!$B$4&gt;AF$2-$B$2,Input!$G56,0)+IF(Forudsætninger!$B$4=AF$2-$B$2+1,Input!$K56,0),'Differentierede effekter'!DQ56),0)</f>
        <v>0</v>
      </c>
      <c r="AG56" s="3">
        <f ca="1">IF(AG$2-$B$2&lt;Forudsætninger!$B$4,IF('Differentierede effekter'!DU56="",IF(Forudsætninger!$B$4&gt;AG$2-$B$2,Input!$G56,0)+IF(Forudsætninger!$B$4=AG$2-$B$2+1,Input!$K56,0),'Differentierede effekter'!DU56),0)</f>
        <v>0</v>
      </c>
      <c r="AH56" s="3">
        <f ca="1">IF(AH$2-$B$2&lt;Forudsætninger!$B$4,IF('Differentierede effekter'!DY56="",IF(Forudsætninger!$B$4&gt;AH$2-$B$2,Input!$G56,0)+IF(Forudsætninger!$B$4=AH$2-$B$2+1,Input!$K56,0),'Differentierede effekter'!DY56),0)</f>
        <v>0</v>
      </c>
      <c r="AI56" s="3">
        <f ca="1">IF(AI$2-$B$2&lt;Forudsætninger!$B$4,IF('Differentierede effekter'!EC56="",IF(Forudsætninger!$B$4&gt;AI$2-$B$2,Input!$G56,0)+IF(Forudsætninger!$B$4=AI$2-$B$2+1,Input!$K56,0),'Differentierede effekter'!EC56),0)</f>
        <v>0</v>
      </c>
      <c r="AJ56" s="3">
        <f ca="1">IF(AJ$2-$B$2&lt;Forudsætninger!$B$4,IF('Differentierede effekter'!EG56="",IF(Forudsætninger!$B$4&gt;AJ$2-$B$2,Input!$G56,0)+IF(Forudsætninger!$B$4=AJ$2-$B$2+1,Input!$K56,0),'Differentierede effekter'!EG56),0)</f>
        <v>0</v>
      </c>
      <c r="AK56" s="3">
        <f ca="1">IF(AK$2-$B$2&lt;Forudsætninger!$B$4,IF('Differentierede effekter'!EK56="",IF(Forudsætninger!$B$4&gt;AK$2-$B$2,Input!$G56,0)+IF(Forudsætninger!$B$4=AK$2-$B$2+1,Input!$K56,0),'Differentierede effekter'!EK56),0)</f>
        <v>0</v>
      </c>
      <c r="AL56" s="3">
        <f ca="1">IF(AL$2-$B$2&lt;Forudsætninger!$B$4,IF('Differentierede effekter'!EO56="",IF(Forudsætninger!$B$4&gt;AL$2-$B$2,Input!$G56,0)+IF(Forudsætninger!$B$4=AL$2-$B$2+1,Input!$K56,0),'Differentierede effekter'!EO56),0)</f>
        <v>0</v>
      </c>
      <c r="AM56" s="3">
        <f ca="1">IF(AM$2-$B$2&lt;Forudsætninger!$B$4,IF('Differentierede effekter'!EP56="",IF(Forudsætninger!$B$4&gt;AM$2-$B$2,Input!$G56,0)+IF(Forudsætninger!$B$4=AM$2-$B$2+1,Input!$K56,0),'Differentierede effekter'!EP56),0)</f>
        <v>0</v>
      </c>
      <c r="AN56" s="3">
        <f ca="1">IF(AN$2-$B$2&lt;Forudsætninger!$B$4,IF('Differentierede effekter'!ET56="",IF(Forudsætninger!$B$4&gt;AN$2-$B$2,Input!$G56,0)+IF(Forudsætninger!$B$4=AN$2-$B$2+1,Input!$K56,0),'Differentierede effekter'!ET56),0)</f>
        <v>0</v>
      </c>
      <c r="AO56" s="3">
        <f ca="1">IF(AO$2-$B$2&lt;Forudsætninger!$B$4,IF('Differentierede effekter'!EX56="",IF(Forudsætninger!$B$4&gt;AO$2-$B$2,Input!$G56,0)+IF(Forudsætninger!$B$4=AO$2-$B$2+1,Input!$K56,0),'Differentierede effekter'!EX56),0)</f>
        <v>0</v>
      </c>
      <c r="AP56" s="3">
        <f ca="1">IF(AP$2-$B$2&lt;Forudsætninger!$B$4,IF('Differentierede effekter'!FB56="",IF(Forudsætninger!$B$4&gt;AP$2-$B$2,Input!$G56,0)+IF(Forudsætninger!$B$4=AP$2-$B$2+1,Input!$K56,0),'Differentierede effekter'!FB56),0)</f>
        <v>0</v>
      </c>
      <c r="AQ56" s="3">
        <f ca="1">IF(AQ$2-$B$2&lt;Forudsætninger!$B$4,IF('Differentierede effekter'!FF56="",IF(Forudsætninger!$B$4&gt;AQ$2-$B$2,Input!$G56,0)+IF(Forudsætninger!$B$4=AQ$2-$B$2+1,Input!$K56,0),'Differentierede effekter'!FF56),0)</f>
        <v>0</v>
      </c>
      <c r="AR56" s="3">
        <f ca="1">IF(AR$2-$B$2&lt;Forudsætninger!$B$4,IF('Differentierede effekter'!FJ56="",IF(Forudsætninger!$B$4&gt;AR$2-$B$2,Input!$G56,0)+IF(Forudsætninger!$B$4=AR$2-$B$2+1,Input!$K56,0),'Differentierede effekter'!FJ56),0)</f>
        <v>0</v>
      </c>
      <c r="AS56" s="3">
        <f ca="1">IF(AS$2-$B$2&lt;Forudsætninger!$B$4,IF('Differentierede effekter'!FN56="",IF(Forudsætninger!$B$4&gt;AS$2-$B$2,Input!$G56,0)+IF(Forudsætninger!$B$4=AS$2-$B$2+1,Input!$K56,0),'Differentierede effekter'!FN56),0)</f>
        <v>0</v>
      </c>
      <c r="AT56" s="3">
        <f ca="1">IF(AT$2-$B$2&lt;Forudsætninger!$B$4,IF('Differentierede effekter'!FR56="",IF(Forudsætninger!$B$4&gt;AT$2-$B$2,Input!$G56,0)+IF(Forudsætninger!$B$4=AT$2-$B$2+1,Input!$K56,0),'Differentierede effekter'!FR56),0)</f>
        <v>0</v>
      </c>
      <c r="AU56" s="3">
        <f ca="1">IF(AU$2-$B$2&lt;Forudsætninger!$B$4,IF('Differentierede effekter'!FV56="",IF(Forudsætninger!$B$4&gt;AU$2-$B$2,Input!$G56,0)+IF(Forudsætninger!$B$4=AU$2-$B$2+1,Input!$K56,0),'Differentierede effekter'!FV56),0)</f>
        <v>0</v>
      </c>
      <c r="AV56" s="3">
        <f ca="1">IF(AV$2-$B$2&lt;Forudsætninger!$B$4,IF('Differentierede effekter'!FZ56="",IF(Forudsætninger!$B$4&gt;AV$2-$B$2,Input!$G56,0)+IF(Forudsætninger!$B$4=AV$2-$B$2+1,Input!$K56,0),'Differentierede effekter'!FZ56),0)</f>
        <v>0</v>
      </c>
      <c r="AW56" s="3">
        <f ca="1">IF(AW$2-$B$2&lt;Forudsætninger!$B$4,IF('Differentierede effekter'!GD56="",IF(Forudsætninger!$B$4&gt;AW$2-$B$2,Input!$G56,0)+IF(Forudsætninger!$B$4=AW$2-$B$2+1,Input!$K56,0),'Differentierede effekter'!GD56),0)</f>
        <v>0</v>
      </c>
      <c r="AX56" s="3">
        <f ca="1">IF(AX$2-$B$2&lt;Forudsætninger!$B$4,IF('Differentierede effekter'!GH56="",IF(Forudsætninger!$B$4&gt;AX$2-$B$2,Input!$G56,0)+IF(Forudsætninger!$B$4=AX$2-$B$2+1,Input!$K56,0),'Differentierede effekter'!GH56),0)</f>
        <v>0</v>
      </c>
      <c r="AY56" s="3">
        <f ca="1">IF(AY$2-$B$2&lt;Forudsætninger!$B$4,IF('Differentierede effekter'!GL56="",IF(Forudsætninger!$B$4&gt;AY$2-$B$2,Input!$G56,0)+IF(Forudsætninger!$B$4=AY$2-$B$2+1,Input!$K56,0),'Differentierede effekter'!GL56),0)</f>
        <v>0</v>
      </c>
      <c r="AZ56" s="4">
        <f ca="1">NPV(Forudsætninger!$B$2,BA56:CX56)*(1+Forudsætninger!$B$2)</f>
        <v>0</v>
      </c>
      <c r="BA56" s="3">
        <f ca="1">Forudsætninger!B136*B56</f>
        <v>0</v>
      </c>
      <c r="BB56" s="3">
        <f ca="1">Forudsætninger!C136*C56</f>
        <v>0</v>
      </c>
      <c r="BC56" s="3">
        <f ca="1">Forudsætninger!D136*D56</f>
        <v>0</v>
      </c>
      <c r="BD56" s="3">
        <f ca="1">Forudsætninger!E136*E56</f>
        <v>0</v>
      </c>
      <c r="BE56" s="3">
        <f ca="1">Forudsætninger!F136*F56</f>
        <v>0</v>
      </c>
      <c r="BF56" s="3">
        <f ca="1">Forudsætninger!G136*G56</f>
        <v>0</v>
      </c>
      <c r="BG56" s="3">
        <f ca="1">Forudsætninger!H136*H56</f>
        <v>0</v>
      </c>
      <c r="BH56" s="3">
        <f ca="1">Forudsætninger!I136*I56</f>
        <v>0</v>
      </c>
      <c r="BI56" s="3">
        <f ca="1">Forudsætninger!J136*J56</f>
        <v>0</v>
      </c>
      <c r="BJ56" s="3">
        <f ca="1">Forudsætninger!K136*K56</f>
        <v>0</v>
      </c>
      <c r="BK56" s="3">
        <f ca="1">Forudsætninger!L136*L56</f>
        <v>0</v>
      </c>
      <c r="BL56" s="3">
        <f ca="1">Forudsætninger!M136*M56</f>
        <v>0</v>
      </c>
      <c r="BM56" s="3">
        <f ca="1">Forudsætninger!N136*N56</f>
        <v>0</v>
      </c>
      <c r="BN56" s="3">
        <f ca="1">Forudsætninger!O136*O56</f>
        <v>0</v>
      </c>
      <c r="BO56" s="3">
        <f ca="1">Forudsætninger!P136*P56</f>
        <v>0</v>
      </c>
      <c r="BP56" s="3">
        <f ca="1">Forudsætninger!Q136*Q56</f>
        <v>0</v>
      </c>
      <c r="BQ56" s="3">
        <f ca="1">Forudsætninger!R136*R56</f>
        <v>0</v>
      </c>
      <c r="BR56" s="3">
        <f ca="1">Forudsætninger!S136*S56</f>
        <v>0</v>
      </c>
      <c r="BS56" s="3">
        <f ca="1">Forudsætninger!T136*T56</f>
        <v>0</v>
      </c>
      <c r="BT56" s="3">
        <f ca="1">Forudsætninger!U136*U56</f>
        <v>0</v>
      </c>
      <c r="BU56" s="3">
        <f ca="1">Forudsætninger!V136*V56</f>
        <v>0</v>
      </c>
      <c r="BV56" s="3">
        <f ca="1">Forudsætninger!W136*W56</f>
        <v>0</v>
      </c>
      <c r="BW56" s="3">
        <f ca="1">Forudsætninger!X136*X56</f>
        <v>0</v>
      </c>
      <c r="BX56" s="3">
        <f ca="1">Forudsætninger!Y136*Y56</f>
        <v>0</v>
      </c>
      <c r="BY56" s="3">
        <f ca="1">Forudsætninger!Z136*Z56</f>
        <v>0</v>
      </c>
      <c r="BZ56" s="3">
        <f ca="1">Forudsætninger!AA136*AA56</f>
        <v>0</v>
      </c>
      <c r="CA56" s="3">
        <f ca="1">Forudsætninger!AB136*AB56</f>
        <v>0</v>
      </c>
      <c r="CB56" s="3">
        <f ca="1">Forudsætninger!AC136*AC56</f>
        <v>0</v>
      </c>
      <c r="CC56" s="3">
        <f ca="1">Forudsætninger!AD136*AD56</f>
        <v>0</v>
      </c>
      <c r="CD56" s="3">
        <f ca="1">Forudsætninger!AE136*AE56</f>
        <v>0</v>
      </c>
      <c r="CE56" s="3">
        <f ca="1">Forudsætninger!AF136*AF56</f>
        <v>0</v>
      </c>
      <c r="CF56" s="3">
        <f ca="1">Forudsætninger!AG136*AG56</f>
        <v>0</v>
      </c>
      <c r="CG56" s="3">
        <f ca="1">Forudsætninger!AH136*AH56</f>
        <v>0</v>
      </c>
      <c r="CH56" s="3">
        <f ca="1">Forudsætninger!AI136*AI56</f>
        <v>0</v>
      </c>
      <c r="CI56" s="3">
        <f ca="1">Forudsætninger!AJ136*AJ56</f>
        <v>0</v>
      </c>
      <c r="CJ56" s="3">
        <f ca="1">Forudsætninger!AK136*AK56</f>
        <v>0</v>
      </c>
      <c r="CK56" s="3">
        <f ca="1">Forudsætninger!AL136*AL56</f>
        <v>0</v>
      </c>
      <c r="CL56" s="3">
        <f ca="1">Forudsætninger!AM136*AM56</f>
        <v>0</v>
      </c>
      <c r="CM56" s="3">
        <f ca="1">Forudsætninger!AN136*AN56</f>
        <v>0</v>
      </c>
      <c r="CN56" s="3">
        <f ca="1">Forudsætninger!AO136*AO56</f>
        <v>0</v>
      </c>
      <c r="CO56" s="3">
        <f ca="1">Forudsætninger!AP136*AP56</f>
        <v>0</v>
      </c>
      <c r="CP56" s="3">
        <f ca="1">Forudsætninger!AQ136*AQ56</f>
        <v>0</v>
      </c>
      <c r="CQ56" s="3">
        <f ca="1">Forudsætninger!AR136*AR56</f>
        <v>0</v>
      </c>
      <c r="CR56" s="3">
        <f ca="1">Forudsætninger!AS136*AS56</f>
        <v>0</v>
      </c>
      <c r="CS56" s="3">
        <f ca="1">Forudsætninger!AT136*AT56</f>
        <v>0</v>
      </c>
      <c r="CT56" s="3">
        <f ca="1">Forudsætninger!AU136*AU56</f>
        <v>0</v>
      </c>
      <c r="CU56" s="3">
        <f ca="1">Forudsætninger!AV136*AV56</f>
        <v>0</v>
      </c>
      <c r="CV56" s="3">
        <f ca="1">Forudsætninger!AW136*AW56</f>
        <v>0</v>
      </c>
      <c r="CW56" s="3">
        <f ca="1">Forudsætninger!AX136*AX56</f>
        <v>0</v>
      </c>
      <c r="CX56" s="3">
        <f ca="1">Forudsætninger!AY136*AY56</f>
        <v>0</v>
      </c>
      <c r="CY56" s="4">
        <f ca="1">NPV(Forudsætninger!$B$3,CZ56:EW56)*(1+Forudsætninger!$B$3)</f>
        <v>0</v>
      </c>
      <c r="CZ56" s="3">
        <f ca="1">Forudsætninger!E282*B56</f>
        <v>0</v>
      </c>
      <c r="DA56" s="3">
        <f ca="1">Forudsætninger!F282*C56</f>
        <v>0</v>
      </c>
      <c r="DB56" s="3">
        <f ca="1">Forudsætninger!G282*D56</f>
        <v>0</v>
      </c>
      <c r="DC56" s="3">
        <f ca="1">Forudsætninger!H282*E56</f>
        <v>0</v>
      </c>
      <c r="DD56" s="3">
        <f ca="1">Forudsætninger!I282*F56</f>
        <v>0</v>
      </c>
      <c r="DE56" s="3">
        <f ca="1">Forudsætninger!J282*G56</f>
        <v>0</v>
      </c>
      <c r="DF56" s="3">
        <f ca="1">Forudsætninger!K282*H56</f>
        <v>0</v>
      </c>
      <c r="DG56" s="3">
        <f ca="1">Forudsætninger!L282*I56</f>
        <v>0</v>
      </c>
      <c r="DH56" s="3">
        <f ca="1">Forudsætninger!M282*J56</f>
        <v>0</v>
      </c>
      <c r="DI56" s="3">
        <f ca="1">Forudsætninger!N282*K56</f>
        <v>0</v>
      </c>
      <c r="DJ56" s="3">
        <f ca="1">Forudsætninger!O282*L56</f>
        <v>0</v>
      </c>
      <c r="DK56" s="3">
        <f ca="1">Forudsætninger!P282*M56</f>
        <v>0</v>
      </c>
      <c r="DL56" s="3">
        <f ca="1">Forudsætninger!Q282*N56</f>
        <v>0</v>
      </c>
      <c r="DM56" s="3">
        <f ca="1">Forudsætninger!R282*O56</f>
        <v>0</v>
      </c>
      <c r="DN56" s="3">
        <f ca="1">Forudsætninger!S282*P56</f>
        <v>0</v>
      </c>
      <c r="DO56" s="3">
        <f ca="1">Forudsætninger!T282*Q56</f>
        <v>0</v>
      </c>
      <c r="DP56" s="3">
        <f ca="1">Forudsætninger!U282*R56</f>
        <v>0</v>
      </c>
      <c r="DQ56" s="3">
        <f ca="1">Forudsætninger!V282*S56</f>
        <v>0</v>
      </c>
      <c r="DR56" s="3">
        <f ca="1">Forudsætninger!W282*T56</f>
        <v>0</v>
      </c>
      <c r="DS56" s="3">
        <f ca="1">Forudsætninger!X282*U56</f>
        <v>0</v>
      </c>
      <c r="DT56" s="3">
        <f ca="1">Forudsætninger!Y282*V56</f>
        <v>0</v>
      </c>
      <c r="DU56" s="3">
        <f ca="1">Forudsætninger!Z282*W56</f>
        <v>0</v>
      </c>
      <c r="DV56" s="3">
        <f ca="1">Forudsætninger!AA282*X56</f>
        <v>0</v>
      </c>
      <c r="DW56" s="3">
        <f ca="1">Forudsætninger!AB282*Y56</f>
        <v>0</v>
      </c>
      <c r="DX56" s="3">
        <f ca="1">Forudsætninger!AC282*Z56</f>
        <v>0</v>
      </c>
      <c r="DY56" s="3">
        <f ca="1">Forudsætninger!AD282*AA56</f>
        <v>0</v>
      </c>
      <c r="DZ56" s="3">
        <f ca="1">Forudsætninger!AE282*AB56</f>
        <v>0</v>
      </c>
      <c r="EA56" s="3">
        <f ca="1">Forudsætninger!AF282*AC56</f>
        <v>0</v>
      </c>
      <c r="EB56" s="3">
        <f ca="1">Forudsætninger!AG282*AD56</f>
        <v>0</v>
      </c>
      <c r="EC56" s="3">
        <f ca="1">Forudsætninger!AH282*AE56</f>
        <v>0</v>
      </c>
      <c r="ED56" s="3">
        <f ca="1">Forudsætninger!AI282*AF56</f>
        <v>0</v>
      </c>
      <c r="EE56" s="3">
        <f ca="1">Forudsætninger!AJ282*AG56</f>
        <v>0</v>
      </c>
      <c r="EF56" s="3">
        <f ca="1">Forudsætninger!AK282*AH56</f>
        <v>0</v>
      </c>
      <c r="EG56" s="3">
        <f ca="1">Forudsætninger!AL282*AI56</f>
        <v>0</v>
      </c>
      <c r="EH56" s="3">
        <f ca="1">Forudsætninger!AM282*AJ56</f>
        <v>0</v>
      </c>
      <c r="EI56" s="3">
        <f ca="1">Forudsætninger!AN282*AK56</f>
        <v>0</v>
      </c>
      <c r="EJ56" s="3">
        <f ca="1">Forudsætninger!AO282*AL56</f>
        <v>0</v>
      </c>
      <c r="EK56" s="3">
        <f ca="1">Forudsætninger!AP282*AM56</f>
        <v>0</v>
      </c>
      <c r="EL56" s="3">
        <f ca="1">Forudsætninger!AQ282*AN56</f>
        <v>0</v>
      </c>
      <c r="EM56" s="3">
        <f ca="1">Forudsætninger!AR282*AO56</f>
        <v>0</v>
      </c>
      <c r="EN56" s="3">
        <f ca="1">Forudsætninger!AS282*AP56</f>
        <v>0</v>
      </c>
      <c r="EO56" s="3">
        <f ca="1">Forudsætninger!AT282*AQ56</f>
        <v>0</v>
      </c>
      <c r="EP56" s="3">
        <f ca="1">Forudsætninger!AU282*AR56</f>
        <v>0</v>
      </c>
      <c r="EQ56" s="3">
        <f ca="1">Forudsætninger!AV282*AS56</f>
        <v>0</v>
      </c>
      <c r="ER56" s="3">
        <f ca="1">Forudsætninger!AW282*AT56</f>
        <v>0</v>
      </c>
      <c r="ES56" s="3">
        <f ca="1">Forudsætninger!AX282*AU56</f>
        <v>0</v>
      </c>
      <c r="ET56" s="3">
        <f ca="1">Forudsætninger!AY282*AV56</f>
        <v>0</v>
      </c>
      <c r="EU56" s="3">
        <f ca="1">Forudsætninger!AZ282*AW56</f>
        <v>0</v>
      </c>
      <c r="EV56" s="3">
        <f ca="1">Forudsætninger!BA282*AX56</f>
        <v>0</v>
      </c>
      <c r="EW56" s="3">
        <f ca="1">Forudsætninger!BB282*AY56</f>
        <v>0</v>
      </c>
      <c r="EX56" s="3">
        <f ca="1">IF(Input!$B56="I",$AZ56,0)</f>
        <v>0</v>
      </c>
      <c r="EY56" s="3">
        <f ca="1">IF(Input!$B56="II",$AZ56,0)</f>
        <v>0</v>
      </c>
      <c r="EZ56" s="3">
        <f ca="1">IF(Input!$B56="III",$AZ56,0)</f>
        <v>0</v>
      </c>
      <c r="FA56" s="3">
        <f ca="1">IF(Input!$B56="IV",$AZ56,0)</f>
        <v>0</v>
      </c>
      <c r="FB56" s="3">
        <f ca="1">IF(Input!$B56="I",$CY56,0)</f>
        <v>0</v>
      </c>
      <c r="FC56" s="3">
        <f ca="1">IF(Input!$B56="II",$CY56,0)</f>
        <v>0</v>
      </c>
      <c r="FD56" s="3">
        <f ca="1">IF(Input!$B56="III",$CY56,0)</f>
        <v>0</v>
      </c>
      <c r="FE56" s="3">
        <f ca="1">IF(Input!$B56="IV",$CY56,0)</f>
        <v>0</v>
      </c>
      <c r="FF56" s="3">
        <f ca="1">IF(Input!$C56="Økonomisk",$AZ56,0)</f>
        <v>0</v>
      </c>
      <c r="FG56" s="3">
        <f ca="1">IF(Input!$C56="Miljø",$AZ56,0)</f>
        <v>0</v>
      </c>
    </row>
    <row r="57" spans="1:163">
      <c r="A57" s="2" t="str">
        <f ca="1">IF(Input!A57="","",Input!A57)</f>
        <v/>
      </c>
      <c r="B57" s="3">
        <f ca="1">IF('Differentierede effekter'!D57="",Input!J57+Input!G57+IF(Forudsætninger!$B$4=1,Input!K57,0),'Differentierede effekter'!D57)</f>
        <v>0</v>
      </c>
      <c r="C57" s="3">
        <f ca="1">IF(C$2-$B$2&lt;Forudsætninger!$B$4,IF('Differentierede effekter'!H57="",IF(Forudsætninger!$B$4&gt;C$2-$B$2,Input!$G57,0)+IF(Forudsætninger!$B$4=C$2-$B$2+1,Input!$K57,0),'Differentierede effekter'!H57),0)</f>
        <v>0</v>
      </c>
      <c r="D57" s="3">
        <f ca="1">IF(D$2-$B$2&lt;Forudsætninger!$B$4,IF('Differentierede effekter'!L57="",IF(Forudsætninger!$B$4&gt;D$2-$B$2,Input!$G57,0)+IF(Forudsætninger!$B$4=D$2-$B$2+1,Input!$K57,0),'Differentierede effekter'!L57),0)</f>
        <v>0</v>
      </c>
      <c r="E57" s="3">
        <f ca="1">IF(E$2-$B$2&lt;Forudsætninger!$B$4,IF('Differentierede effekter'!P57="",IF(Forudsætninger!$B$4&gt;E$2-$B$2,Input!$G57,0)+IF(Forudsætninger!$B$4=E$2-$B$2+1,Input!$K57,0),'Differentierede effekter'!P57),0)</f>
        <v>0</v>
      </c>
      <c r="F57" s="3">
        <f ca="1">IF(F$2-$B$2&lt;Forudsætninger!$B$4,IF('Differentierede effekter'!T57="",IF(Forudsætninger!$B$4&gt;F$2-$B$2,Input!$G57,0)+IF(Forudsætninger!$B$4=F$2-$B$2+1,Input!$K57,0),'Differentierede effekter'!T57),0)</f>
        <v>0</v>
      </c>
      <c r="G57" s="3">
        <f ca="1">IF(G$2-$B$2&lt;Forudsætninger!$B$4,IF('Differentierede effekter'!X57="",IF(Forudsætninger!$B$4&gt;G$2-$B$2,Input!$G57,0)+IF(Forudsætninger!$B$4=G$2-$B$2+1,Input!$K57,0),'Differentierede effekter'!X57),0)</f>
        <v>0</v>
      </c>
      <c r="H57" s="3">
        <f ca="1">IF(H$2-$B$2&lt;Forudsætninger!$B$4,IF('Differentierede effekter'!AB57="",IF(Forudsætninger!$B$4&gt;H$2-$B$2,Input!$G57,0)+IF(Forudsætninger!$B$4=H$2-$B$2+1,Input!$K57,0),'Differentierede effekter'!AB57),0)</f>
        <v>0</v>
      </c>
      <c r="I57" s="3">
        <f ca="1">IF(I$2-$B$2&lt;Forudsætninger!$B$4,IF('Differentierede effekter'!AF57="",IF(Forudsætninger!$B$4&gt;I$2-$B$2,Input!$G57,0)+IF(Forudsætninger!$B$4=I$2-$B$2+1,Input!$K57,0),'Differentierede effekter'!AF57),0)</f>
        <v>0</v>
      </c>
      <c r="J57" s="3">
        <f ca="1">IF(J$2-$B$2&lt;Forudsætninger!$B$4,IF('Differentierede effekter'!AJ57="",IF(Forudsætninger!$B$4&gt;J$2-$B$2,Input!$G57,0)+IF(Forudsætninger!$B$4=J$2-$B$2+1,Input!$K57,0),'Differentierede effekter'!AJ57),0)</f>
        <v>0</v>
      </c>
      <c r="K57" s="3">
        <f ca="1">IF(K$2-$B$2&lt;Forudsætninger!$B$4,IF('Differentierede effekter'!AN57="",IF(Forudsætninger!$B$4&gt;K$2-$B$2,Input!$G57,0)+IF(Forudsætninger!$B$4=K$2-$B$2+1,Input!$K57,0),'Differentierede effekter'!AN57),0)</f>
        <v>0</v>
      </c>
      <c r="L57" s="3">
        <f ca="1">IF(L$2-$B$2&lt;Forudsætninger!$B$4,IF('Differentierede effekter'!AR57="",IF(Forudsætninger!$B$4&gt;L$2-$B$2,Input!$G57,0)+IF(Forudsætninger!$B$4=L$2-$B$2+1,Input!$K57,0),'Differentierede effekter'!AR57),0)</f>
        <v>0</v>
      </c>
      <c r="M57" s="3">
        <f ca="1">IF(M$2-$B$2&lt;Forudsætninger!$B$4,IF('Differentierede effekter'!AV57="",IF(Forudsætninger!$B$4&gt;M$2-$B$2,Input!$G57,0)+IF(Forudsætninger!$B$4=M$2-$B$2+1,Input!$K57,0),'Differentierede effekter'!AV57),0)</f>
        <v>0</v>
      </c>
      <c r="N57" s="3">
        <f ca="1">IF(N$2-$B$2&lt;Forudsætninger!$B$4,IF('Differentierede effekter'!AZ57="",IF(Forudsætninger!$B$4&gt;N$2-$B$2,Input!$G57,0)+IF(Forudsætninger!$B$4=N$2-$B$2+1,Input!$K57,0),'Differentierede effekter'!AZ57),0)</f>
        <v>0</v>
      </c>
      <c r="O57" s="3">
        <f ca="1">IF(O$2-$B$2&lt;Forudsætninger!$B$4,IF('Differentierede effekter'!BD57="",IF(Forudsætninger!$B$4&gt;O$2-$B$2,Input!$G57,0)+IF(Forudsætninger!$B$4=O$2-$B$2+1,Input!$K57,0),'Differentierede effekter'!BD57),0)</f>
        <v>0</v>
      </c>
      <c r="P57" s="3">
        <f ca="1">IF(P$2-$B$2&lt;Forudsætninger!$B$4,IF('Differentierede effekter'!BH57="",IF(Forudsætninger!$B$4&gt;P$2-$B$2,Input!$G57,0)+IF(Forudsætninger!$B$4=P$2-$B$2+1,Input!$K57,0),'Differentierede effekter'!BH57),0)</f>
        <v>0</v>
      </c>
      <c r="Q57" s="3">
        <f ca="1">IF(Q$2-$B$2&lt;Forudsætninger!$B$4,IF('Differentierede effekter'!BL57="",IF(Forudsætninger!$B$4&gt;Q$2-$B$2,Input!$G57,0)+IF(Forudsætninger!$B$4=Q$2-$B$2+1,Input!$K57,0),'Differentierede effekter'!BL57),0)</f>
        <v>0</v>
      </c>
      <c r="R57" s="3">
        <f ca="1">IF(R$2-$B$2&lt;Forudsætninger!$B$4,IF('Differentierede effekter'!BP57="",IF(Forudsætninger!$B$4&gt;R$2-$B$2,Input!$G57,0)+IF(Forudsætninger!$B$4=R$2-$B$2+1,Input!$K57,0),'Differentierede effekter'!BP57),0)</f>
        <v>0</v>
      </c>
      <c r="S57" s="3">
        <f ca="1">IF(S$2-$B$2&lt;Forudsætninger!$B$4,IF('Differentierede effekter'!BT57="",IF(Forudsætninger!$B$4&gt;S$2-$B$2,Input!$G57,0)+IF(Forudsætninger!$B$4=S$2-$B$2+1,Input!$K57,0),'Differentierede effekter'!BT57),0)</f>
        <v>0</v>
      </c>
      <c r="T57" s="3">
        <f ca="1">IF(T$2-$B$2&lt;Forudsætninger!$B$4,IF('Differentierede effekter'!BX57="",IF(Forudsætninger!$B$4&gt;T$2-$B$2,Input!$G57,0)+IF(Forudsætninger!$B$4=T$2-$B$2+1,Input!$K57,0),'Differentierede effekter'!BX57),0)</f>
        <v>0</v>
      </c>
      <c r="U57" s="3">
        <f ca="1">IF(U$2-$B$2&lt;Forudsætninger!$B$4,IF('Differentierede effekter'!CB57="",IF(Forudsætninger!$B$4&gt;U$2-$B$2,Input!$G57,0)+IF(Forudsætninger!$B$4=U$2-$B$2+1,Input!$K57,0),'Differentierede effekter'!CB57),0)</f>
        <v>0</v>
      </c>
      <c r="V57" s="3">
        <f ca="1">IF(V$2-$B$2&lt;Forudsætninger!$B$4,IF('Differentierede effekter'!CF57="",IF(Forudsætninger!$B$4&gt;V$2-$B$2,Input!$G57,0)+IF(Forudsætninger!$B$4=V$2-$B$2+1,Input!$K57,0),'Differentierede effekter'!CF57),0)</f>
        <v>0</v>
      </c>
      <c r="W57" s="3">
        <f ca="1">IF(W$2-$B$2&lt;Forudsætninger!$B$4,IF('Differentierede effekter'!CJ57="",IF(Forudsætninger!$B$4&gt;W$2-$B$2,Input!$G57,0)+IF(Forudsætninger!$B$4=W$2-$B$2+1,Input!$K57,0),'Differentierede effekter'!CJ57),0)</f>
        <v>0</v>
      </c>
      <c r="X57" s="3">
        <f ca="1">IF(X$2-$B$2&lt;Forudsætninger!$B$4,IF('Differentierede effekter'!CN57="",IF(Forudsætninger!$B$4&gt;X$2-$B$2,Input!$G57,0)+IF(Forudsætninger!$B$4=X$2-$B$2+1,Input!$K57,0),'Differentierede effekter'!CN57),0)</f>
        <v>0</v>
      </c>
      <c r="Y57" s="3">
        <f ca="1">IF(Y$2-$B$2&lt;Forudsætninger!$B$4,IF('Differentierede effekter'!CR57="",IF(Forudsætninger!$B$4&gt;Y$2-$B$2,Input!$G57,0)+IF(Forudsætninger!$B$4=Y$2-$B$2+1,Input!$K57,0),'Differentierede effekter'!CR57),0)</f>
        <v>0</v>
      </c>
      <c r="Z57" s="3">
        <f ca="1">IF(Z$2-$B$2&lt;Forudsætninger!$B$4,IF('Differentierede effekter'!CV57="",IF(Forudsætninger!$B$4&gt;Z$2-$B$2,Input!$G57,0)+IF(Forudsætninger!$B$4=Z$2-$B$2+1,Input!$K57,0),'Differentierede effekter'!CV57),0)</f>
        <v>0</v>
      </c>
      <c r="AA57" s="3">
        <f ca="1">IF(AA$2-$B$2&lt;Forudsætninger!$B$4,IF('Differentierede effekter'!CZ57="",IF(Forudsætninger!$B$4&gt;AA$2-$B$2,Input!$G57,0)+IF(Forudsætninger!$B$4=AA$2-$B$2+1,Input!$K57,0),'Differentierede effekter'!CZ57),0)</f>
        <v>0</v>
      </c>
      <c r="AB57" s="3">
        <f ca="1">IF(AB$2-$B$2&lt;Forudsætninger!$B$4,IF('Differentierede effekter'!DD57="",IF(Forudsætninger!$B$4&gt;AB$2-$B$2,Input!$G57,0)+IF(Forudsætninger!$B$4=AB$2-$B$2+1,Input!$K57,0),'Differentierede effekter'!DD57),0)</f>
        <v>0</v>
      </c>
      <c r="AC57" s="3">
        <f ca="1">IF(AC$2-$B$2&lt;Forudsætninger!$B$4,IF('Differentierede effekter'!DH57="",IF(Forudsætninger!$B$4&gt;AC$2-$B$2,Input!$G57,0)+IF(Forudsætninger!$B$4=AC$2-$B$2+1,Input!$K57,0),'Differentierede effekter'!DH57),0)</f>
        <v>0</v>
      </c>
      <c r="AD57" s="3">
        <f ca="1">IF(AD$2-$B$2&lt;Forudsætninger!$B$4,IF('Differentierede effekter'!DL57="",IF(Forudsætninger!$B$4&gt;AD$2-$B$2,Input!$G57,0)+IF(Forudsætninger!$B$4=AD$2-$B$2+1,Input!$K57,0),'Differentierede effekter'!DL57),0)</f>
        <v>0</v>
      </c>
      <c r="AE57" s="3">
        <f ca="1">IF(AE$2-$B$2&lt;Forudsætninger!$B$4,IF('Differentierede effekter'!DP57="",IF(Forudsætninger!$B$4&gt;AE$2-$B$2,Input!$G57,0)+IF(Forudsætninger!$B$4=AE$2-$B$2+1,Input!$K57,0),'Differentierede effekter'!DP57),0)</f>
        <v>0</v>
      </c>
      <c r="AF57" s="3">
        <f ca="1">IF(AF$2-$B$2&lt;Forudsætninger!$B$4,IF('Differentierede effekter'!DQ57="",IF(Forudsætninger!$B$4&gt;AF$2-$B$2,Input!$G57,0)+IF(Forudsætninger!$B$4=AF$2-$B$2+1,Input!$K57,0),'Differentierede effekter'!DQ57),0)</f>
        <v>0</v>
      </c>
      <c r="AG57" s="3">
        <f ca="1">IF(AG$2-$B$2&lt;Forudsætninger!$B$4,IF('Differentierede effekter'!DU57="",IF(Forudsætninger!$B$4&gt;AG$2-$B$2,Input!$G57,0)+IF(Forudsætninger!$B$4=AG$2-$B$2+1,Input!$K57,0),'Differentierede effekter'!DU57),0)</f>
        <v>0</v>
      </c>
      <c r="AH57" s="3">
        <f ca="1">IF(AH$2-$B$2&lt;Forudsætninger!$B$4,IF('Differentierede effekter'!DY57="",IF(Forudsætninger!$B$4&gt;AH$2-$B$2,Input!$G57,0)+IF(Forudsætninger!$B$4=AH$2-$B$2+1,Input!$K57,0),'Differentierede effekter'!DY57),0)</f>
        <v>0</v>
      </c>
      <c r="AI57" s="3">
        <f ca="1">IF(AI$2-$B$2&lt;Forudsætninger!$B$4,IF('Differentierede effekter'!EC57="",IF(Forudsætninger!$B$4&gt;AI$2-$B$2,Input!$G57,0)+IF(Forudsætninger!$B$4=AI$2-$B$2+1,Input!$K57,0),'Differentierede effekter'!EC57),0)</f>
        <v>0</v>
      </c>
      <c r="AJ57" s="3">
        <f ca="1">IF(AJ$2-$B$2&lt;Forudsætninger!$B$4,IF('Differentierede effekter'!EG57="",IF(Forudsætninger!$B$4&gt;AJ$2-$B$2,Input!$G57,0)+IF(Forudsætninger!$B$4=AJ$2-$B$2+1,Input!$K57,0),'Differentierede effekter'!EG57),0)</f>
        <v>0</v>
      </c>
      <c r="AK57" s="3">
        <f ca="1">IF(AK$2-$B$2&lt;Forudsætninger!$B$4,IF('Differentierede effekter'!EK57="",IF(Forudsætninger!$B$4&gt;AK$2-$B$2,Input!$G57,0)+IF(Forudsætninger!$B$4=AK$2-$B$2+1,Input!$K57,0),'Differentierede effekter'!EK57),0)</f>
        <v>0</v>
      </c>
      <c r="AL57" s="3">
        <f ca="1">IF(AL$2-$B$2&lt;Forudsætninger!$B$4,IF('Differentierede effekter'!EO57="",IF(Forudsætninger!$B$4&gt;AL$2-$B$2,Input!$G57,0)+IF(Forudsætninger!$B$4=AL$2-$B$2+1,Input!$K57,0),'Differentierede effekter'!EO57),0)</f>
        <v>0</v>
      </c>
      <c r="AM57" s="3">
        <f ca="1">IF(AM$2-$B$2&lt;Forudsætninger!$B$4,IF('Differentierede effekter'!EP57="",IF(Forudsætninger!$B$4&gt;AM$2-$B$2,Input!$G57,0)+IF(Forudsætninger!$B$4=AM$2-$B$2+1,Input!$K57,0),'Differentierede effekter'!EP57),0)</f>
        <v>0</v>
      </c>
      <c r="AN57" s="3">
        <f ca="1">IF(AN$2-$B$2&lt;Forudsætninger!$B$4,IF('Differentierede effekter'!ET57="",IF(Forudsætninger!$B$4&gt;AN$2-$B$2,Input!$G57,0)+IF(Forudsætninger!$B$4=AN$2-$B$2+1,Input!$K57,0),'Differentierede effekter'!ET57),0)</f>
        <v>0</v>
      </c>
      <c r="AO57" s="3">
        <f ca="1">IF(AO$2-$B$2&lt;Forudsætninger!$B$4,IF('Differentierede effekter'!EX57="",IF(Forudsætninger!$B$4&gt;AO$2-$B$2,Input!$G57,0)+IF(Forudsætninger!$B$4=AO$2-$B$2+1,Input!$K57,0),'Differentierede effekter'!EX57),0)</f>
        <v>0</v>
      </c>
      <c r="AP57" s="3">
        <f ca="1">IF(AP$2-$B$2&lt;Forudsætninger!$B$4,IF('Differentierede effekter'!FB57="",IF(Forudsætninger!$B$4&gt;AP$2-$B$2,Input!$G57,0)+IF(Forudsætninger!$B$4=AP$2-$B$2+1,Input!$K57,0),'Differentierede effekter'!FB57),0)</f>
        <v>0</v>
      </c>
      <c r="AQ57" s="3">
        <f ca="1">IF(AQ$2-$B$2&lt;Forudsætninger!$B$4,IF('Differentierede effekter'!FF57="",IF(Forudsætninger!$B$4&gt;AQ$2-$B$2,Input!$G57,0)+IF(Forudsætninger!$B$4=AQ$2-$B$2+1,Input!$K57,0),'Differentierede effekter'!FF57),0)</f>
        <v>0</v>
      </c>
      <c r="AR57" s="3">
        <f ca="1">IF(AR$2-$B$2&lt;Forudsætninger!$B$4,IF('Differentierede effekter'!FJ57="",IF(Forudsætninger!$B$4&gt;AR$2-$B$2,Input!$G57,0)+IF(Forudsætninger!$B$4=AR$2-$B$2+1,Input!$K57,0),'Differentierede effekter'!FJ57),0)</f>
        <v>0</v>
      </c>
      <c r="AS57" s="3">
        <f ca="1">IF(AS$2-$B$2&lt;Forudsætninger!$B$4,IF('Differentierede effekter'!FN57="",IF(Forudsætninger!$B$4&gt;AS$2-$B$2,Input!$G57,0)+IF(Forudsætninger!$B$4=AS$2-$B$2+1,Input!$K57,0),'Differentierede effekter'!FN57),0)</f>
        <v>0</v>
      </c>
      <c r="AT57" s="3">
        <f ca="1">IF(AT$2-$B$2&lt;Forudsætninger!$B$4,IF('Differentierede effekter'!FR57="",IF(Forudsætninger!$B$4&gt;AT$2-$B$2,Input!$G57,0)+IF(Forudsætninger!$B$4=AT$2-$B$2+1,Input!$K57,0),'Differentierede effekter'!FR57),0)</f>
        <v>0</v>
      </c>
      <c r="AU57" s="3">
        <f ca="1">IF(AU$2-$B$2&lt;Forudsætninger!$B$4,IF('Differentierede effekter'!FV57="",IF(Forudsætninger!$B$4&gt;AU$2-$B$2,Input!$G57,0)+IF(Forudsætninger!$B$4=AU$2-$B$2+1,Input!$K57,0),'Differentierede effekter'!FV57),0)</f>
        <v>0</v>
      </c>
      <c r="AV57" s="3">
        <f ca="1">IF(AV$2-$B$2&lt;Forudsætninger!$B$4,IF('Differentierede effekter'!FZ57="",IF(Forudsætninger!$B$4&gt;AV$2-$B$2,Input!$G57,0)+IF(Forudsætninger!$B$4=AV$2-$B$2+1,Input!$K57,0),'Differentierede effekter'!FZ57),0)</f>
        <v>0</v>
      </c>
      <c r="AW57" s="3">
        <f ca="1">IF(AW$2-$B$2&lt;Forudsætninger!$B$4,IF('Differentierede effekter'!GD57="",IF(Forudsætninger!$B$4&gt;AW$2-$B$2,Input!$G57,0)+IF(Forudsætninger!$B$4=AW$2-$B$2+1,Input!$K57,0),'Differentierede effekter'!GD57),0)</f>
        <v>0</v>
      </c>
      <c r="AX57" s="3">
        <f ca="1">IF(AX$2-$B$2&lt;Forudsætninger!$B$4,IF('Differentierede effekter'!GH57="",IF(Forudsætninger!$B$4&gt;AX$2-$B$2,Input!$G57,0)+IF(Forudsætninger!$B$4=AX$2-$B$2+1,Input!$K57,0),'Differentierede effekter'!GH57),0)</f>
        <v>0</v>
      </c>
      <c r="AY57" s="3">
        <f ca="1">IF(AY$2-$B$2&lt;Forudsætninger!$B$4,IF('Differentierede effekter'!GL57="",IF(Forudsætninger!$B$4&gt;AY$2-$B$2,Input!$G57,0)+IF(Forudsætninger!$B$4=AY$2-$B$2+1,Input!$K57,0),'Differentierede effekter'!GL57),0)</f>
        <v>0</v>
      </c>
      <c r="AZ57" s="4">
        <f ca="1">NPV(Forudsætninger!$B$2,BA57:CX57)*(1+Forudsætninger!$B$2)</f>
        <v>0</v>
      </c>
      <c r="BA57" s="3">
        <f ca="1">Forudsætninger!B137*B57</f>
        <v>0</v>
      </c>
      <c r="BB57" s="3">
        <f ca="1">Forudsætninger!C137*C57</f>
        <v>0</v>
      </c>
      <c r="BC57" s="3">
        <f ca="1">Forudsætninger!D137*D57</f>
        <v>0</v>
      </c>
      <c r="BD57" s="3">
        <f ca="1">Forudsætninger!E137*E57</f>
        <v>0</v>
      </c>
      <c r="BE57" s="3">
        <f ca="1">Forudsætninger!F137*F57</f>
        <v>0</v>
      </c>
      <c r="BF57" s="3">
        <f ca="1">Forudsætninger!G137*G57</f>
        <v>0</v>
      </c>
      <c r="BG57" s="3">
        <f ca="1">Forudsætninger!H137*H57</f>
        <v>0</v>
      </c>
      <c r="BH57" s="3">
        <f ca="1">Forudsætninger!I137*I57</f>
        <v>0</v>
      </c>
      <c r="BI57" s="3">
        <f ca="1">Forudsætninger!J137*J57</f>
        <v>0</v>
      </c>
      <c r="BJ57" s="3">
        <f ca="1">Forudsætninger!K137*K57</f>
        <v>0</v>
      </c>
      <c r="BK57" s="3">
        <f ca="1">Forudsætninger!L137*L57</f>
        <v>0</v>
      </c>
      <c r="BL57" s="3">
        <f ca="1">Forudsætninger!M137*M57</f>
        <v>0</v>
      </c>
      <c r="BM57" s="3">
        <f ca="1">Forudsætninger!N137*N57</f>
        <v>0</v>
      </c>
      <c r="BN57" s="3">
        <f ca="1">Forudsætninger!O137*O57</f>
        <v>0</v>
      </c>
      <c r="BO57" s="3">
        <f ca="1">Forudsætninger!P137*P57</f>
        <v>0</v>
      </c>
      <c r="BP57" s="3">
        <f ca="1">Forudsætninger!Q137*Q57</f>
        <v>0</v>
      </c>
      <c r="BQ57" s="3">
        <f ca="1">Forudsætninger!R137*R57</f>
        <v>0</v>
      </c>
      <c r="BR57" s="3">
        <f ca="1">Forudsætninger!S137*S57</f>
        <v>0</v>
      </c>
      <c r="BS57" s="3">
        <f ca="1">Forudsætninger!T137*T57</f>
        <v>0</v>
      </c>
      <c r="BT57" s="3">
        <f ca="1">Forudsætninger!U137*U57</f>
        <v>0</v>
      </c>
      <c r="BU57" s="3">
        <f ca="1">Forudsætninger!V137*V57</f>
        <v>0</v>
      </c>
      <c r="BV57" s="3">
        <f ca="1">Forudsætninger!W137*W57</f>
        <v>0</v>
      </c>
      <c r="BW57" s="3">
        <f ca="1">Forudsætninger!X137*X57</f>
        <v>0</v>
      </c>
      <c r="BX57" s="3">
        <f ca="1">Forudsætninger!Y137*Y57</f>
        <v>0</v>
      </c>
      <c r="BY57" s="3">
        <f ca="1">Forudsætninger!Z137*Z57</f>
        <v>0</v>
      </c>
      <c r="BZ57" s="3">
        <f ca="1">Forudsætninger!AA137*AA57</f>
        <v>0</v>
      </c>
      <c r="CA57" s="3">
        <f ca="1">Forudsætninger!AB137*AB57</f>
        <v>0</v>
      </c>
      <c r="CB57" s="3">
        <f ca="1">Forudsætninger!AC137*AC57</f>
        <v>0</v>
      </c>
      <c r="CC57" s="3">
        <f ca="1">Forudsætninger!AD137*AD57</f>
        <v>0</v>
      </c>
      <c r="CD57" s="3">
        <f ca="1">Forudsætninger!AE137*AE57</f>
        <v>0</v>
      </c>
      <c r="CE57" s="3">
        <f ca="1">Forudsætninger!AF137*AF57</f>
        <v>0</v>
      </c>
      <c r="CF57" s="3">
        <f ca="1">Forudsætninger!AG137*AG57</f>
        <v>0</v>
      </c>
      <c r="CG57" s="3">
        <f ca="1">Forudsætninger!AH137*AH57</f>
        <v>0</v>
      </c>
      <c r="CH57" s="3">
        <f ca="1">Forudsætninger!AI137*AI57</f>
        <v>0</v>
      </c>
      <c r="CI57" s="3">
        <f ca="1">Forudsætninger!AJ137*AJ57</f>
        <v>0</v>
      </c>
      <c r="CJ57" s="3">
        <f ca="1">Forudsætninger!AK137*AK57</f>
        <v>0</v>
      </c>
      <c r="CK57" s="3">
        <f ca="1">Forudsætninger!AL137*AL57</f>
        <v>0</v>
      </c>
      <c r="CL57" s="3">
        <f ca="1">Forudsætninger!AM137*AM57</f>
        <v>0</v>
      </c>
      <c r="CM57" s="3">
        <f ca="1">Forudsætninger!AN137*AN57</f>
        <v>0</v>
      </c>
      <c r="CN57" s="3">
        <f ca="1">Forudsætninger!AO137*AO57</f>
        <v>0</v>
      </c>
      <c r="CO57" s="3">
        <f ca="1">Forudsætninger!AP137*AP57</f>
        <v>0</v>
      </c>
      <c r="CP57" s="3">
        <f ca="1">Forudsætninger!AQ137*AQ57</f>
        <v>0</v>
      </c>
      <c r="CQ57" s="3">
        <f ca="1">Forudsætninger!AR137*AR57</f>
        <v>0</v>
      </c>
      <c r="CR57" s="3">
        <f ca="1">Forudsætninger!AS137*AS57</f>
        <v>0</v>
      </c>
      <c r="CS57" s="3">
        <f ca="1">Forudsætninger!AT137*AT57</f>
        <v>0</v>
      </c>
      <c r="CT57" s="3">
        <f ca="1">Forudsætninger!AU137*AU57</f>
        <v>0</v>
      </c>
      <c r="CU57" s="3">
        <f ca="1">Forudsætninger!AV137*AV57</f>
        <v>0</v>
      </c>
      <c r="CV57" s="3">
        <f ca="1">Forudsætninger!AW137*AW57</f>
        <v>0</v>
      </c>
      <c r="CW57" s="3">
        <f ca="1">Forudsætninger!AX137*AX57</f>
        <v>0</v>
      </c>
      <c r="CX57" s="3">
        <f ca="1">Forudsætninger!AY137*AY57</f>
        <v>0</v>
      </c>
      <c r="CY57" s="4">
        <f ca="1">NPV(Forudsætninger!$B$3,CZ57:EW57)*(1+Forudsætninger!$B$3)</f>
        <v>0</v>
      </c>
      <c r="CZ57" s="3">
        <f ca="1">Forudsætninger!E283*B57</f>
        <v>0</v>
      </c>
      <c r="DA57" s="3">
        <f ca="1">Forudsætninger!F283*C57</f>
        <v>0</v>
      </c>
      <c r="DB57" s="3">
        <f ca="1">Forudsætninger!G283*D57</f>
        <v>0</v>
      </c>
      <c r="DC57" s="3">
        <f ca="1">Forudsætninger!H283*E57</f>
        <v>0</v>
      </c>
      <c r="DD57" s="3">
        <f ca="1">Forudsætninger!I283*F57</f>
        <v>0</v>
      </c>
      <c r="DE57" s="3">
        <f ca="1">Forudsætninger!J283*G57</f>
        <v>0</v>
      </c>
      <c r="DF57" s="3">
        <f ca="1">Forudsætninger!K283*H57</f>
        <v>0</v>
      </c>
      <c r="DG57" s="3">
        <f ca="1">Forudsætninger!L283*I57</f>
        <v>0</v>
      </c>
      <c r="DH57" s="3">
        <f ca="1">Forudsætninger!M283*J57</f>
        <v>0</v>
      </c>
      <c r="DI57" s="3">
        <f ca="1">Forudsætninger!N283*K57</f>
        <v>0</v>
      </c>
      <c r="DJ57" s="3">
        <f ca="1">Forudsætninger!O283*L57</f>
        <v>0</v>
      </c>
      <c r="DK57" s="3">
        <f ca="1">Forudsætninger!P283*M57</f>
        <v>0</v>
      </c>
      <c r="DL57" s="3">
        <f ca="1">Forudsætninger!Q283*N57</f>
        <v>0</v>
      </c>
      <c r="DM57" s="3">
        <f ca="1">Forudsætninger!R283*O57</f>
        <v>0</v>
      </c>
      <c r="DN57" s="3">
        <f ca="1">Forudsætninger!S283*P57</f>
        <v>0</v>
      </c>
      <c r="DO57" s="3">
        <f ca="1">Forudsætninger!T283*Q57</f>
        <v>0</v>
      </c>
      <c r="DP57" s="3">
        <f ca="1">Forudsætninger!U283*R57</f>
        <v>0</v>
      </c>
      <c r="DQ57" s="3">
        <f ca="1">Forudsætninger!V283*S57</f>
        <v>0</v>
      </c>
      <c r="DR57" s="3">
        <f ca="1">Forudsætninger!W283*T57</f>
        <v>0</v>
      </c>
      <c r="DS57" s="3">
        <f ca="1">Forudsætninger!X283*U57</f>
        <v>0</v>
      </c>
      <c r="DT57" s="3">
        <f ca="1">Forudsætninger!Y283*V57</f>
        <v>0</v>
      </c>
      <c r="DU57" s="3">
        <f ca="1">Forudsætninger!Z283*W57</f>
        <v>0</v>
      </c>
      <c r="DV57" s="3">
        <f ca="1">Forudsætninger!AA283*X57</f>
        <v>0</v>
      </c>
      <c r="DW57" s="3">
        <f ca="1">Forudsætninger!AB283*Y57</f>
        <v>0</v>
      </c>
      <c r="DX57" s="3">
        <f ca="1">Forudsætninger!AC283*Z57</f>
        <v>0</v>
      </c>
      <c r="DY57" s="3">
        <f ca="1">Forudsætninger!AD283*AA57</f>
        <v>0</v>
      </c>
      <c r="DZ57" s="3">
        <f ca="1">Forudsætninger!AE283*AB57</f>
        <v>0</v>
      </c>
      <c r="EA57" s="3">
        <f ca="1">Forudsætninger!AF283*AC57</f>
        <v>0</v>
      </c>
      <c r="EB57" s="3">
        <f ca="1">Forudsætninger!AG283*AD57</f>
        <v>0</v>
      </c>
      <c r="EC57" s="3">
        <f ca="1">Forudsætninger!AH283*AE57</f>
        <v>0</v>
      </c>
      <c r="ED57" s="3">
        <f ca="1">Forudsætninger!AI283*AF57</f>
        <v>0</v>
      </c>
      <c r="EE57" s="3">
        <f ca="1">Forudsætninger!AJ283*AG57</f>
        <v>0</v>
      </c>
      <c r="EF57" s="3">
        <f ca="1">Forudsætninger!AK283*AH57</f>
        <v>0</v>
      </c>
      <c r="EG57" s="3">
        <f ca="1">Forudsætninger!AL283*AI57</f>
        <v>0</v>
      </c>
      <c r="EH57" s="3">
        <f ca="1">Forudsætninger!AM283*AJ57</f>
        <v>0</v>
      </c>
      <c r="EI57" s="3">
        <f ca="1">Forudsætninger!AN283*AK57</f>
        <v>0</v>
      </c>
      <c r="EJ57" s="3">
        <f ca="1">Forudsætninger!AO283*AL57</f>
        <v>0</v>
      </c>
      <c r="EK57" s="3">
        <f ca="1">Forudsætninger!AP283*AM57</f>
        <v>0</v>
      </c>
      <c r="EL57" s="3">
        <f ca="1">Forudsætninger!AQ283*AN57</f>
        <v>0</v>
      </c>
      <c r="EM57" s="3">
        <f ca="1">Forudsætninger!AR283*AO57</f>
        <v>0</v>
      </c>
      <c r="EN57" s="3">
        <f ca="1">Forudsætninger!AS283*AP57</f>
        <v>0</v>
      </c>
      <c r="EO57" s="3">
        <f ca="1">Forudsætninger!AT283*AQ57</f>
        <v>0</v>
      </c>
      <c r="EP57" s="3">
        <f ca="1">Forudsætninger!AU283*AR57</f>
        <v>0</v>
      </c>
      <c r="EQ57" s="3">
        <f ca="1">Forudsætninger!AV283*AS57</f>
        <v>0</v>
      </c>
      <c r="ER57" s="3">
        <f ca="1">Forudsætninger!AW283*AT57</f>
        <v>0</v>
      </c>
      <c r="ES57" s="3">
        <f ca="1">Forudsætninger!AX283*AU57</f>
        <v>0</v>
      </c>
      <c r="ET57" s="3">
        <f ca="1">Forudsætninger!AY283*AV57</f>
        <v>0</v>
      </c>
      <c r="EU57" s="3">
        <f ca="1">Forudsætninger!AZ283*AW57</f>
        <v>0</v>
      </c>
      <c r="EV57" s="3">
        <f ca="1">Forudsætninger!BA283*AX57</f>
        <v>0</v>
      </c>
      <c r="EW57" s="3">
        <f ca="1">Forudsætninger!BB283*AY57</f>
        <v>0</v>
      </c>
      <c r="EX57" s="3">
        <f ca="1">IF(Input!$B57="I",$AZ57,0)</f>
        <v>0</v>
      </c>
      <c r="EY57" s="3">
        <f ca="1">IF(Input!$B57="II",$AZ57,0)</f>
        <v>0</v>
      </c>
      <c r="EZ57" s="3">
        <f ca="1">IF(Input!$B57="III",$AZ57,0)</f>
        <v>0</v>
      </c>
      <c r="FA57" s="3">
        <f ca="1">IF(Input!$B57="IV",$AZ57,0)</f>
        <v>0</v>
      </c>
      <c r="FB57" s="3">
        <f ca="1">IF(Input!$B57="I",$CY57,0)</f>
        <v>0</v>
      </c>
      <c r="FC57" s="3">
        <f ca="1">IF(Input!$B57="II",$CY57,0)</f>
        <v>0</v>
      </c>
      <c r="FD57" s="3">
        <f ca="1">IF(Input!$B57="III",$CY57,0)</f>
        <v>0</v>
      </c>
      <c r="FE57" s="3">
        <f ca="1">IF(Input!$B57="IV",$CY57,0)</f>
        <v>0</v>
      </c>
      <c r="FF57" s="3">
        <f ca="1">IF(Input!$C57="Økonomisk",$AZ57,0)</f>
        <v>0</v>
      </c>
      <c r="FG57" s="3">
        <f ca="1">IF(Input!$C57="Miljø",$AZ57,0)</f>
        <v>0</v>
      </c>
    </row>
    <row r="58" spans="1:163">
      <c r="A58" s="2" t="str">
        <f ca="1">IF(Input!A58="","",Input!A58)</f>
        <v/>
      </c>
      <c r="B58" s="3">
        <f ca="1">IF('Differentierede effekter'!D58="",Input!J58+Input!G58+IF(Forudsætninger!$B$4=1,Input!K58,0),'Differentierede effekter'!D58)</f>
        <v>0</v>
      </c>
      <c r="C58" s="3">
        <f ca="1">IF(C$2-$B$2&lt;Forudsætninger!$B$4,IF('Differentierede effekter'!H58="",IF(Forudsætninger!$B$4&gt;C$2-$B$2,Input!$G58,0)+IF(Forudsætninger!$B$4=C$2-$B$2+1,Input!$K58,0),'Differentierede effekter'!H58),0)</f>
        <v>0</v>
      </c>
      <c r="D58" s="3">
        <f ca="1">IF(D$2-$B$2&lt;Forudsætninger!$B$4,IF('Differentierede effekter'!L58="",IF(Forudsætninger!$B$4&gt;D$2-$B$2,Input!$G58,0)+IF(Forudsætninger!$B$4=D$2-$B$2+1,Input!$K58,0),'Differentierede effekter'!L58),0)</f>
        <v>0</v>
      </c>
      <c r="E58" s="3">
        <f ca="1">IF(E$2-$B$2&lt;Forudsætninger!$B$4,IF('Differentierede effekter'!P58="",IF(Forudsætninger!$B$4&gt;E$2-$B$2,Input!$G58,0)+IF(Forudsætninger!$B$4=E$2-$B$2+1,Input!$K58,0),'Differentierede effekter'!P58),0)</f>
        <v>0</v>
      </c>
      <c r="F58" s="3">
        <f ca="1">IF(F$2-$B$2&lt;Forudsætninger!$B$4,IF('Differentierede effekter'!T58="",IF(Forudsætninger!$B$4&gt;F$2-$B$2,Input!$G58,0)+IF(Forudsætninger!$B$4=F$2-$B$2+1,Input!$K58,0),'Differentierede effekter'!T58),0)</f>
        <v>0</v>
      </c>
      <c r="G58" s="3">
        <f ca="1">IF(G$2-$B$2&lt;Forudsætninger!$B$4,IF('Differentierede effekter'!X58="",IF(Forudsætninger!$B$4&gt;G$2-$B$2,Input!$G58,0)+IF(Forudsætninger!$B$4=G$2-$B$2+1,Input!$K58,0),'Differentierede effekter'!X58),0)</f>
        <v>0</v>
      </c>
      <c r="H58" s="3">
        <f ca="1">IF(H$2-$B$2&lt;Forudsætninger!$B$4,IF('Differentierede effekter'!AB58="",IF(Forudsætninger!$B$4&gt;H$2-$B$2,Input!$G58,0)+IF(Forudsætninger!$B$4=H$2-$B$2+1,Input!$K58,0),'Differentierede effekter'!AB58),0)</f>
        <v>0</v>
      </c>
      <c r="I58" s="3">
        <f ca="1">IF(I$2-$B$2&lt;Forudsætninger!$B$4,IF('Differentierede effekter'!AF58="",IF(Forudsætninger!$B$4&gt;I$2-$B$2,Input!$G58,0)+IF(Forudsætninger!$B$4=I$2-$B$2+1,Input!$K58,0),'Differentierede effekter'!AF58),0)</f>
        <v>0</v>
      </c>
      <c r="J58" s="3">
        <f ca="1">IF(J$2-$B$2&lt;Forudsætninger!$B$4,IF('Differentierede effekter'!AJ58="",IF(Forudsætninger!$B$4&gt;J$2-$B$2,Input!$G58,0)+IF(Forudsætninger!$B$4=J$2-$B$2+1,Input!$K58,0),'Differentierede effekter'!AJ58),0)</f>
        <v>0</v>
      </c>
      <c r="K58" s="3">
        <f ca="1">IF(K$2-$B$2&lt;Forudsætninger!$B$4,IF('Differentierede effekter'!AN58="",IF(Forudsætninger!$B$4&gt;K$2-$B$2,Input!$G58,0)+IF(Forudsætninger!$B$4=K$2-$B$2+1,Input!$K58,0),'Differentierede effekter'!AN58),0)</f>
        <v>0</v>
      </c>
      <c r="L58" s="3">
        <f ca="1">IF(L$2-$B$2&lt;Forudsætninger!$B$4,IF('Differentierede effekter'!AR58="",IF(Forudsætninger!$B$4&gt;L$2-$B$2,Input!$G58,0)+IF(Forudsætninger!$B$4=L$2-$B$2+1,Input!$K58,0),'Differentierede effekter'!AR58),0)</f>
        <v>0</v>
      </c>
      <c r="M58" s="3">
        <f ca="1">IF(M$2-$B$2&lt;Forudsætninger!$B$4,IF('Differentierede effekter'!AV58="",IF(Forudsætninger!$B$4&gt;M$2-$B$2,Input!$G58,0)+IF(Forudsætninger!$B$4=M$2-$B$2+1,Input!$K58,0),'Differentierede effekter'!AV58),0)</f>
        <v>0</v>
      </c>
      <c r="N58" s="3">
        <f ca="1">IF(N$2-$B$2&lt;Forudsætninger!$B$4,IF('Differentierede effekter'!AZ58="",IF(Forudsætninger!$B$4&gt;N$2-$B$2,Input!$G58,0)+IF(Forudsætninger!$B$4=N$2-$B$2+1,Input!$K58,0),'Differentierede effekter'!AZ58),0)</f>
        <v>0</v>
      </c>
      <c r="O58" s="3">
        <f ca="1">IF(O$2-$B$2&lt;Forudsætninger!$B$4,IF('Differentierede effekter'!BD58="",IF(Forudsætninger!$B$4&gt;O$2-$B$2,Input!$G58,0)+IF(Forudsætninger!$B$4=O$2-$B$2+1,Input!$K58,0),'Differentierede effekter'!BD58),0)</f>
        <v>0</v>
      </c>
      <c r="P58" s="3">
        <f ca="1">IF(P$2-$B$2&lt;Forudsætninger!$B$4,IF('Differentierede effekter'!BH58="",IF(Forudsætninger!$B$4&gt;P$2-$B$2,Input!$G58,0)+IF(Forudsætninger!$B$4=P$2-$B$2+1,Input!$K58,0),'Differentierede effekter'!BH58),0)</f>
        <v>0</v>
      </c>
      <c r="Q58" s="3">
        <f ca="1">IF(Q$2-$B$2&lt;Forudsætninger!$B$4,IF('Differentierede effekter'!BL58="",IF(Forudsætninger!$B$4&gt;Q$2-$B$2,Input!$G58,0)+IF(Forudsætninger!$B$4=Q$2-$B$2+1,Input!$K58,0),'Differentierede effekter'!BL58),0)</f>
        <v>0</v>
      </c>
      <c r="R58" s="3">
        <f ca="1">IF(R$2-$B$2&lt;Forudsætninger!$B$4,IF('Differentierede effekter'!BP58="",IF(Forudsætninger!$B$4&gt;R$2-$B$2,Input!$G58,0)+IF(Forudsætninger!$B$4=R$2-$B$2+1,Input!$K58,0),'Differentierede effekter'!BP58),0)</f>
        <v>0</v>
      </c>
      <c r="S58" s="3">
        <f ca="1">IF(S$2-$B$2&lt;Forudsætninger!$B$4,IF('Differentierede effekter'!BT58="",IF(Forudsætninger!$B$4&gt;S$2-$B$2,Input!$G58,0)+IF(Forudsætninger!$B$4=S$2-$B$2+1,Input!$K58,0),'Differentierede effekter'!BT58),0)</f>
        <v>0</v>
      </c>
      <c r="T58" s="3">
        <f ca="1">IF(T$2-$B$2&lt;Forudsætninger!$B$4,IF('Differentierede effekter'!BX58="",IF(Forudsætninger!$B$4&gt;T$2-$B$2,Input!$G58,0)+IF(Forudsætninger!$B$4=T$2-$B$2+1,Input!$K58,0),'Differentierede effekter'!BX58),0)</f>
        <v>0</v>
      </c>
      <c r="U58" s="3">
        <f ca="1">IF(U$2-$B$2&lt;Forudsætninger!$B$4,IF('Differentierede effekter'!CB58="",IF(Forudsætninger!$B$4&gt;U$2-$B$2,Input!$G58,0)+IF(Forudsætninger!$B$4=U$2-$B$2+1,Input!$K58,0),'Differentierede effekter'!CB58),0)</f>
        <v>0</v>
      </c>
      <c r="V58" s="3">
        <f ca="1">IF(V$2-$B$2&lt;Forudsætninger!$B$4,IF('Differentierede effekter'!CF58="",IF(Forudsætninger!$B$4&gt;V$2-$B$2,Input!$G58,0)+IF(Forudsætninger!$B$4=V$2-$B$2+1,Input!$K58,0),'Differentierede effekter'!CF58),0)</f>
        <v>0</v>
      </c>
      <c r="W58" s="3">
        <f ca="1">IF(W$2-$B$2&lt;Forudsætninger!$B$4,IF('Differentierede effekter'!CJ58="",IF(Forudsætninger!$B$4&gt;W$2-$B$2,Input!$G58,0)+IF(Forudsætninger!$B$4=W$2-$B$2+1,Input!$K58,0),'Differentierede effekter'!CJ58),0)</f>
        <v>0</v>
      </c>
      <c r="X58" s="3">
        <f ca="1">IF(X$2-$B$2&lt;Forudsætninger!$B$4,IF('Differentierede effekter'!CN58="",IF(Forudsætninger!$B$4&gt;X$2-$B$2,Input!$G58,0)+IF(Forudsætninger!$B$4=X$2-$B$2+1,Input!$K58,0),'Differentierede effekter'!CN58),0)</f>
        <v>0</v>
      </c>
      <c r="Y58" s="3">
        <f ca="1">IF(Y$2-$B$2&lt;Forudsætninger!$B$4,IF('Differentierede effekter'!CR58="",IF(Forudsætninger!$B$4&gt;Y$2-$B$2,Input!$G58,0)+IF(Forudsætninger!$B$4=Y$2-$B$2+1,Input!$K58,0),'Differentierede effekter'!CR58),0)</f>
        <v>0</v>
      </c>
      <c r="Z58" s="3">
        <f ca="1">IF(Z$2-$B$2&lt;Forudsætninger!$B$4,IF('Differentierede effekter'!CV58="",IF(Forudsætninger!$B$4&gt;Z$2-$B$2,Input!$G58,0)+IF(Forudsætninger!$B$4=Z$2-$B$2+1,Input!$K58,0),'Differentierede effekter'!CV58),0)</f>
        <v>0</v>
      </c>
      <c r="AA58" s="3">
        <f ca="1">IF(AA$2-$B$2&lt;Forudsætninger!$B$4,IF('Differentierede effekter'!CZ58="",IF(Forudsætninger!$B$4&gt;AA$2-$B$2,Input!$G58,0)+IF(Forudsætninger!$B$4=AA$2-$B$2+1,Input!$K58,0),'Differentierede effekter'!CZ58),0)</f>
        <v>0</v>
      </c>
      <c r="AB58" s="3">
        <f ca="1">IF(AB$2-$B$2&lt;Forudsætninger!$B$4,IF('Differentierede effekter'!DD58="",IF(Forudsætninger!$B$4&gt;AB$2-$B$2,Input!$G58,0)+IF(Forudsætninger!$B$4=AB$2-$B$2+1,Input!$K58,0),'Differentierede effekter'!DD58),0)</f>
        <v>0</v>
      </c>
      <c r="AC58" s="3">
        <f ca="1">IF(AC$2-$B$2&lt;Forudsætninger!$B$4,IF('Differentierede effekter'!DH58="",IF(Forudsætninger!$B$4&gt;AC$2-$B$2,Input!$G58,0)+IF(Forudsætninger!$B$4=AC$2-$B$2+1,Input!$K58,0),'Differentierede effekter'!DH58),0)</f>
        <v>0</v>
      </c>
      <c r="AD58" s="3">
        <f ca="1">IF(AD$2-$B$2&lt;Forudsætninger!$B$4,IF('Differentierede effekter'!DL58="",IF(Forudsætninger!$B$4&gt;AD$2-$B$2,Input!$G58,0)+IF(Forudsætninger!$B$4=AD$2-$B$2+1,Input!$K58,0),'Differentierede effekter'!DL58),0)</f>
        <v>0</v>
      </c>
      <c r="AE58" s="3">
        <f ca="1">IF(AE$2-$B$2&lt;Forudsætninger!$B$4,IF('Differentierede effekter'!DP58="",IF(Forudsætninger!$B$4&gt;AE$2-$B$2,Input!$G58,0)+IF(Forudsætninger!$B$4=AE$2-$B$2+1,Input!$K58,0),'Differentierede effekter'!DP58),0)</f>
        <v>0</v>
      </c>
      <c r="AF58" s="3">
        <f ca="1">IF(AF$2-$B$2&lt;Forudsætninger!$B$4,IF('Differentierede effekter'!DQ58="",IF(Forudsætninger!$B$4&gt;AF$2-$B$2,Input!$G58,0)+IF(Forudsætninger!$B$4=AF$2-$B$2+1,Input!$K58,0),'Differentierede effekter'!DQ58),0)</f>
        <v>0</v>
      </c>
      <c r="AG58" s="3">
        <f ca="1">IF(AG$2-$B$2&lt;Forudsætninger!$B$4,IF('Differentierede effekter'!DU58="",IF(Forudsætninger!$B$4&gt;AG$2-$B$2,Input!$G58,0)+IF(Forudsætninger!$B$4=AG$2-$B$2+1,Input!$K58,0),'Differentierede effekter'!DU58),0)</f>
        <v>0</v>
      </c>
      <c r="AH58" s="3">
        <f ca="1">IF(AH$2-$B$2&lt;Forudsætninger!$B$4,IF('Differentierede effekter'!DY58="",IF(Forudsætninger!$B$4&gt;AH$2-$B$2,Input!$G58,0)+IF(Forudsætninger!$B$4=AH$2-$B$2+1,Input!$K58,0),'Differentierede effekter'!DY58),0)</f>
        <v>0</v>
      </c>
      <c r="AI58" s="3">
        <f ca="1">IF(AI$2-$B$2&lt;Forudsætninger!$B$4,IF('Differentierede effekter'!EC58="",IF(Forudsætninger!$B$4&gt;AI$2-$B$2,Input!$G58,0)+IF(Forudsætninger!$B$4=AI$2-$B$2+1,Input!$K58,0),'Differentierede effekter'!EC58),0)</f>
        <v>0</v>
      </c>
      <c r="AJ58" s="3">
        <f ca="1">IF(AJ$2-$B$2&lt;Forudsætninger!$B$4,IF('Differentierede effekter'!EG58="",IF(Forudsætninger!$B$4&gt;AJ$2-$B$2,Input!$G58,0)+IF(Forudsætninger!$B$4=AJ$2-$B$2+1,Input!$K58,0),'Differentierede effekter'!EG58),0)</f>
        <v>0</v>
      </c>
      <c r="AK58" s="3">
        <f ca="1">IF(AK$2-$B$2&lt;Forudsætninger!$B$4,IF('Differentierede effekter'!EK58="",IF(Forudsætninger!$B$4&gt;AK$2-$B$2,Input!$G58,0)+IF(Forudsætninger!$B$4=AK$2-$B$2+1,Input!$K58,0),'Differentierede effekter'!EK58),0)</f>
        <v>0</v>
      </c>
      <c r="AL58" s="3">
        <f ca="1">IF(AL$2-$B$2&lt;Forudsætninger!$B$4,IF('Differentierede effekter'!EO58="",IF(Forudsætninger!$B$4&gt;AL$2-$B$2,Input!$G58,0)+IF(Forudsætninger!$B$4=AL$2-$B$2+1,Input!$K58,0),'Differentierede effekter'!EO58),0)</f>
        <v>0</v>
      </c>
      <c r="AM58" s="3">
        <f ca="1">IF(AM$2-$B$2&lt;Forudsætninger!$B$4,IF('Differentierede effekter'!EP58="",IF(Forudsætninger!$B$4&gt;AM$2-$B$2,Input!$G58,0)+IF(Forudsætninger!$B$4=AM$2-$B$2+1,Input!$K58,0),'Differentierede effekter'!EP58),0)</f>
        <v>0</v>
      </c>
      <c r="AN58" s="3">
        <f ca="1">IF(AN$2-$B$2&lt;Forudsætninger!$B$4,IF('Differentierede effekter'!ET58="",IF(Forudsætninger!$B$4&gt;AN$2-$B$2,Input!$G58,0)+IF(Forudsætninger!$B$4=AN$2-$B$2+1,Input!$K58,0),'Differentierede effekter'!ET58),0)</f>
        <v>0</v>
      </c>
      <c r="AO58" s="3">
        <f ca="1">IF(AO$2-$B$2&lt;Forudsætninger!$B$4,IF('Differentierede effekter'!EX58="",IF(Forudsætninger!$B$4&gt;AO$2-$B$2,Input!$G58,0)+IF(Forudsætninger!$B$4=AO$2-$B$2+1,Input!$K58,0),'Differentierede effekter'!EX58),0)</f>
        <v>0</v>
      </c>
      <c r="AP58" s="3">
        <f ca="1">IF(AP$2-$B$2&lt;Forudsætninger!$B$4,IF('Differentierede effekter'!FB58="",IF(Forudsætninger!$B$4&gt;AP$2-$B$2,Input!$G58,0)+IF(Forudsætninger!$B$4=AP$2-$B$2+1,Input!$K58,0),'Differentierede effekter'!FB58),0)</f>
        <v>0</v>
      </c>
      <c r="AQ58" s="3">
        <f ca="1">IF(AQ$2-$B$2&lt;Forudsætninger!$B$4,IF('Differentierede effekter'!FF58="",IF(Forudsætninger!$B$4&gt;AQ$2-$B$2,Input!$G58,0)+IF(Forudsætninger!$B$4=AQ$2-$B$2+1,Input!$K58,0),'Differentierede effekter'!FF58),0)</f>
        <v>0</v>
      </c>
      <c r="AR58" s="3">
        <f ca="1">IF(AR$2-$B$2&lt;Forudsætninger!$B$4,IF('Differentierede effekter'!FJ58="",IF(Forudsætninger!$B$4&gt;AR$2-$B$2,Input!$G58,0)+IF(Forudsætninger!$B$4=AR$2-$B$2+1,Input!$K58,0),'Differentierede effekter'!FJ58),0)</f>
        <v>0</v>
      </c>
      <c r="AS58" s="3">
        <f ca="1">IF(AS$2-$B$2&lt;Forudsætninger!$B$4,IF('Differentierede effekter'!FN58="",IF(Forudsætninger!$B$4&gt;AS$2-$B$2,Input!$G58,0)+IF(Forudsætninger!$B$4=AS$2-$B$2+1,Input!$K58,0),'Differentierede effekter'!FN58),0)</f>
        <v>0</v>
      </c>
      <c r="AT58" s="3">
        <f ca="1">IF(AT$2-$B$2&lt;Forudsætninger!$B$4,IF('Differentierede effekter'!FR58="",IF(Forudsætninger!$B$4&gt;AT$2-$B$2,Input!$G58,0)+IF(Forudsætninger!$B$4=AT$2-$B$2+1,Input!$K58,0),'Differentierede effekter'!FR58),0)</f>
        <v>0</v>
      </c>
      <c r="AU58" s="3">
        <f ca="1">IF(AU$2-$B$2&lt;Forudsætninger!$B$4,IF('Differentierede effekter'!FV58="",IF(Forudsætninger!$B$4&gt;AU$2-$B$2,Input!$G58,0)+IF(Forudsætninger!$B$4=AU$2-$B$2+1,Input!$K58,0),'Differentierede effekter'!FV58),0)</f>
        <v>0</v>
      </c>
      <c r="AV58" s="3">
        <f ca="1">IF(AV$2-$B$2&lt;Forudsætninger!$B$4,IF('Differentierede effekter'!FZ58="",IF(Forudsætninger!$B$4&gt;AV$2-$B$2,Input!$G58,0)+IF(Forudsætninger!$B$4=AV$2-$B$2+1,Input!$K58,0),'Differentierede effekter'!FZ58),0)</f>
        <v>0</v>
      </c>
      <c r="AW58" s="3">
        <f ca="1">IF(AW$2-$B$2&lt;Forudsætninger!$B$4,IF('Differentierede effekter'!GD58="",IF(Forudsætninger!$B$4&gt;AW$2-$B$2,Input!$G58,0)+IF(Forudsætninger!$B$4=AW$2-$B$2+1,Input!$K58,0),'Differentierede effekter'!GD58),0)</f>
        <v>0</v>
      </c>
      <c r="AX58" s="3">
        <f ca="1">IF(AX$2-$B$2&lt;Forudsætninger!$B$4,IF('Differentierede effekter'!GH58="",IF(Forudsætninger!$B$4&gt;AX$2-$B$2,Input!$G58,0)+IF(Forudsætninger!$B$4=AX$2-$B$2+1,Input!$K58,0),'Differentierede effekter'!GH58),0)</f>
        <v>0</v>
      </c>
      <c r="AY58" s="3">
        <f ca="1">IF(AY$2-$B$2&lt;Forudsætninger!$B$4,IF('Differentierede effekter'!GL58="",IF(Forudsætninger!$B$4&gt;AY$2-$B$2,Input!$G58,0)+IF(Forudsætninger!$B$4=AY$2-$B$2+1,Input!$K58,0),'Differentierede effekter'!GL58),0)</f>
        <v>0</v>
      </c>
      <c r="AZ58" s="4">
        <f ca="1">NPV(Forudsætninger!$B$2,BA58:CX58)*(1+Forudsætninger!$B$2)</f>
        <v>0</v>
      </c>
      <c r="BA58" s="3">
        <f ca="1">Forudsætninger!B138*B58</f>
        <v>0</v>
      </c>
      <c r="BB58" s="3">
        <f ca="1">Forudsætninger!C138*C58</f>
        <v>0</v>
      </c>
      <c r="BC58" s="3">
        <f ca="1">Forudsætninger!D138*D58</f>
        <v>0</v>
      </c>
      <c r="BD58" s="3">
        <f ca="1">Forudsætninger!E138*E58</f>
        <v>0</v>
      </c>
      <c r="BE58" s="3">
        <f ca="1">Forudsætninger!F138*F58</f>
        <v>0</v>
      </c>
      <c r="BF58" s="3">
        <f ca="1">Forudsætninger!G138*G58</f>
        <v>0</v>
      </c>
      <c r="BG58" s="3">
        <f ca="1">Forudsætninger!H138*H58</f>
        <v>0</v>
      </c>
      <c r="BH58" s="3">
        <f ca="1">Forudsætninger!I138*I58</f>
        <v>0</v>
      </c>
      <c r="BI58" s="3">
        <f ca="1">Forudsætninger!J138*J58</f>
        <v>0</v>
      </c>
      <c r="BJ58" s="3">
        <f ca="1">Forudsætninger!K138*K58</f>
        <v>0</v>
      </c>
      <c r="BK58" s="3">
        <f ca="1">Forudsætninger!L138*L58</f>
        <v>0</v>
      </c>
      <c r="BL58" s="3">
        <f ca="1">Forudsætninger!M138*M58</f>
        <v>0</v>
      </c>
      <c r="BM58" s="3">
        <f ca="1">Forudsætninger!N138*N58</f>
        <v>0</v>
      </c>
      <c r="BN58" s="3">
        <f ca="1">Forudsætninger!O138*O58</f>
        <v>0</v>
      </c>
      <c r="BO58" s="3">
        <f ca="1">Forudsætninger!P138*P58</f>
        <v>0</v>
      </c>
      <c r="BP58" s="3">
        <f ca="1">Forudsætninger!Q138*Q58</f>
        <v>0</v>
      </c>
      <c r="BQ58" s="3">
        <f ca="1">Forudsætninger!R138*R58</f>
        <v>0</v>
      </c>
      <c r="BR58" s="3">
        <f ca="1">Forudsætninger!S138*S58</f>
        <v>0</v>
      </c>
      <c r="BS58" s="3">
        <f ca="1">Forudsætninger!T138*T58</f>
        <v>0</v>
      </c>
      <c r="BT58" s="3">
        <f ca="1">Forudsætninger!U138*U58</f>
        <v>0</v>
      </c>
      <c r="BU58" s="3">
        <f ca="1">Forudsætninger!V138*V58</f>
        <v>0</v>
      </c>
      <c r="BV58" s="3">
        <f ca="1">Forudsætninger!W138*W58</f>
        <v>0</v>
      </c>
      <c r="BW58" s="3">
        <f ca="1">Forudsætninger!X138*X58</f>
        <v>0</v>
      </c>
      <c r="BX58" s="3">
        <f ca="1">Forudsætninger!Y138*Y58</f>
        <v>0</v>
      </c>
      <c r="BY58" s="3">
        <f ca="1">Forudsætninger!Z138*Z58</f>
        <v>0</v>
      </c>
      <c r="BZ58" s="3">
        <f ca="1">Forudsætninger!AA138*AA58</f>
        <v>0</v>
      </c>
      <c r="CA58" s="3">
        <f ca="1">Forudsætninger!AB138*AB58</f>
        <v>0</v>
      </c>
      <c r="CB58" s="3">
        <f ca="1">Forudsætninger!AC138*AC58</f>
        <v>0</v>
      </c>
      <c r="CC58" s="3">
        <f ca="1">Forudsætninger!AD138*AD58</f>
        <v>0</v>
      </c>
      <c r="CD58" s="3">
        <f ca="1">Forudsætninger!AE138*AE58</f>
        <v>0</v>
      </c>
      <c r="CE58" s="3">
        <f ca="1">Forudsætninger!AF138*AF58</f>
        <v>0</v>
      </c>
      <c r="CF58" s="3">
        <f ca="1">Forudsætninger!AG138*AG58</f>
        <v>0</v>
      </c>
      <c r="CG58" s="3">
        <f ca="1">Forudsætninger!AH138*AH58</f>
        <v>0</v>
      </c>
      <c r="CH58" s="3">
        <f ca="1">Forudsætninger!AI138*AI58</f>
        <v>0</v>
      </c>
      <c r="CI58" s="3">
        <f ca="1">Forudsætninger!AJ138*AJ58</f>
        <v>0</v>
      </c>
      <c r="CJ58" s="3">
        <f ca="1">Forudsætninger!AK138*AK58</f>
        <v>0</v>
      </c>
      <c r="CK58" s="3">
        <f ca="1">Forudsætninger!AL138*AL58</f>
        <v>0</v>
      </c>
      <c r="CL58" s="3">
        <f ca="1">Forudsætninger!AM138*AM58</f>
        <v>0</v>
      </c>
      <c r="CM58" s="3">
        <f ca="1">Forudsætninger!AN138*AN58</f>
        <v>0</v>
      </c>
      <c r="CN58" s="3">
        <f ca="1">Forudsætninger!AO138*AO58</f>
        <v>0</v>
      </c>
      <c r="CO58" s="3">
        <f ca="1">Forudsætninger!AP138*AP58</f>
        <v>0</v>
      </c>
      <c r="CP58" s="3">
        <f ca="1">Forudsætninger!AQ138*AQ58</f>
        <v>0</v>
      </c>
      <c r="CQ58" s="3">
        <f ca="1">Forudsætninger!AR138*AR58</f>
        <v>0</v>
      </c>
      <c r="CR58" s="3">
        <f ca="1">Forudsætninger!AS138*AS58</f>
        <v>0</v>
      </c>
      <c r="CS58" s="3">
        <f ca="1">Forudsætninger!AT138*AT58</f>
        <v>0</v>
      </c>
      <c r="CT58" s="3">
        <f ca="1">Forudsætninger!AU138*AU58</f>
        <v>0</v>
      </c>
      <c r="CU58" s="3">
        <f ca="1">Forudsætninger!AV138*AV58</f>
        <v>0</v>
      </c>
      <c r="CV58" s="3">
        <f ca="1">Forudsætninger!AW138*AW58</f>
        <v>0</v>
      </c>
      <c r="CW58" s="3">
        <f ca="1">Forudsætninger!AX138*AX58</f>
        <v>0</v>
      </c>
      <c r="CX58" s="3">
        <f ca="1">Forudsætninger!AY138*AY58</f>
        <v>0</v>
      </c>
      <c r="CY58" s="4">
        <f ca="1">NPV(Forudsætninger!$B$3,CZ58:EW58)*(1+Forudsætninger!$B$3)</f>
        <v>0</v>
      </c>
      <c r="CZ58" s="3">
        <f ca="1">Forudsætninger!E284*B58</f>
        <v>0</v>
      </c>
      <c r="DA58" s="3">
        <f ca="1">Forudsætninger!F284*C58</f>
        <v>0</v>
      </c>
      <c r="DB58" s="3">
        <f ca="1">Forudsætninger!G284*D58</f>
        <v>0</v>
      </c>
      <c r="DC58" s="3">
        <f ca="1">Forudsætninger!H284*E58</f>
        <v>0</v>
      </c>
      <c r="DD58" s="3">
        <f ca="1">Forudsætninger!I284*F58</f>
        <v>0</v>
      </c>
      <c r="DE58" s="3">
        <f ca="1">Forudsætninger!J284*G58</f>
        <v>0</v>
      </c>
      <c r="DF58" s="3">
        <f ca="1">Forudsætninger!K284*H58</f>
        <v>0</v>
      </c>
      <c r="DG58" s="3">
        <f ca="1">Forudsætninger!L284*I58</f>
        <v>0</v>
      </c>
      <c r="DH58" s="3">
        <f ca="1">Forudsætninger!M284*J58</f>
        <v>0</v>
      </c>
      <c r="DI58" s="3">
        <f ca="1">Forudsætninger!N284*K58</f>
        <v>0</v>
      </c>
      <c r="DJ58" s="3">
        <f ca="1">Forudsætninger!O284*L58</f>
        <v>0</v>
      </c>
      <c r="DK58" s="3">
        <f ca="1">Forudsætninger!P284*M58</f>
        <v>0</v>
      </c>
      <c r="DL58" s="3">
        <f ca="1">Forudsætninger!Q284*N58</f>
        <v>0</v>
      </c>
      <c r="DM58" s="3">
        <f ca="1">Forudsætninger!R284*O58</f>
        <v>0</v>
      </c>
      <c r="DN58" s="3">
        <f ca="1">Forudsætninger!S284*P58</f>
        <v>0</v>
      </c>
      <c r="DO58" s="3">
        <f ca="1">Forudsætninger!T284*Q58</f>
        <v>0</v>
      </c>
      <c r="DP58" s="3">
        <f ca="1">Forudsætninger!U284*R58</f>
        <v>0</v>
      </c>
      <c r="DQ58" s="3">
        <f ca="1">Forudsætninger!V284*S58</f>
        <v>0</v>
      </c>
      <c r="DR58" s="3">
        <f ca="1">Forudsætninger!W284*T58</f>
        <v>0</v>
      </c>
      <c r="DS58" s="3">
        <f ca="1">Forudsætninger!X284*U58</f>
        <v>0</v>
      </c>
      <c r="DT58" s="3">
        <f ca="1">Forudsætninger!Y284*V58</f>
        <v>0</v>
      </c>
      <c r="DU58" s="3">
        <f ca="1">Forudsætninger!Z284*W58</f>
        <v>0</v>
      </c>
      <c r="DV58" s="3">
        <f ca="1">Forudsætninger!AA284*X58</f>
        <v>0</v>
      </c>
      <c r="DW58" s="3">
        <f ca="1">Forudsætninger!AB284*Y58</f>
        <v>0</v>
      </c>
      <c r="DX58" s="3">
        <f ca="1">Forudsætninger!AC284*Z58</f>
        <v>0</v>
      </c>
      <c r="DY58" s="3">
        <f ca="1">Forudsætninger!AD284*AA58</f>
        <v>0</v>
      </c>
      <c r="DZ58" s="3">
        <f ca="1">Forudsætninger!AE284*AB58</f>
        <v>0</v>
      </c>
      <c r="EA58" s="3">
        <f ca="1">Forudsætninger!AF284*AC58</f>
        <v>0</v>
      </c>
      <c r="EB58" s="3">
        <f ca="1">Forudsætninger!AG284*AD58</f>
        <v>0</v>
      </c>
      <c r="EC58" s="3">
        <f ca="1">Forudsætninger!AH284*AE58</f>
        <v>0</v>
      </c>
      <c r="ED58" s="3">
        <f ca="1">Forudsætninger!AI284*AF58</f>
        <v>0</v>
      </c>
      <c r="EE58" s="3">
        <f ca="1">Forudsætninger!AJ284*AG58</f>
        <v>0</v>
      </c>
      <c r="EF58" s="3">
        <f ca="1">Forudsætninger!AK284*AH58</f>
        <v>0</v>
      </c>
      <c r="EG58" s="3">
        <f ca="1">Forudsætninger!AL284*AI58</f>
        <v>0</v>
      </c>
      <c r="EH58" s="3">
        <f ca="1">Forudsætninger!AM284*AJ58</f>
        <v>0</v>
      </c>
      <c r="EI58" s="3">
        <f ca="1">Forudsætninger!AN284*AK58</f>
        <v>0</v>
      </c>
      <c r="EJ58" s="3">
        <f ca="1">Forudsætninger!AO284*AL58</f>
        <v>0</v>
      </c>
      <c r="EK58" s="3">
        <f ca="1">Forudsætninger!AP284*AM58</f>
        <v>0</v>
      </c>
      <c r="EL58" s="3">
        <f ca="1">Forudsætninger!AQ284*AN58</f>
        <v>0</v>
      </c>
      <c r="EM58" s="3">
        <f ca="1">Forudsætninger!AR284*AO58</f>
        <v>0</v>
      </c>
      <c r="EN58" s="3">
        <f ca="1">Forudsætninger!AS284*AP58</f>
        <v>0</v>
      </c>
      <c r="EO58" s="3">
        <f ca="1">Forudsætninger!AT284*AQ58</f>
        <v>0</v>
      </c>
      <c r="EP58" s="3">
        <f ca="1">Forudsætninger!AU284*AR58</f>
        <v>0</v>
      </c>
      <c r="EQ58" s="3">
        <f ca="1">Forudsætninger!AV284*AS58</f>
        <v>0</v>
      </c>
      <c r="ER58" s="3">
        <f ca="1">Forudsætninger!AW284*AT58</f>
        <v>0</v>
      </c>
      <c r="ES58" s="3">
        <f ca="1">Forudsætninger!AX284*AU58</f>
        <v>0</v>
      </c>
      <c r="ET58" s="3">
        <f ca="1">Forudsætninger!AY284*AV58</f>
        <v>0</v>
      </c>
      <c r="EU58" s="3">
        <f ca="1">Forudsætninger!AZ284*AW58</f>
        <v>0</v>
      </c>
      <c r="EV58" s="3">
        <f ca="1">Forudsætninger!BA284*AX58</f>
        <v>0</v>
      </c>
      <c r="EW58" s="3">
        <f ca="1">Forudsætninger!BB284*AY58</f>
        <v>0</v>
      </c>
      <c r="EX58" s="3">
        <f ca="1">IF(Input!$B58="I",$AZ58,0)</f>
        <v>0</v>
      </c>
      <c r="EY58" s="3">
        <f ca="1">IF(Input!$B58="II",$AZ58,0)</f>
        <v>0</v>
      </c>
      <c r="EZ58" s="3">
        <f ca="1">IF(Input!$B58="III",$AZ58,0)</f>
        <v>0</v>
      </c>
      <c r="FA58" s="3">
        <f ca="1">IF(Input!$B58="IV",$AZ58,0)</f>
        <v>0</v>
      </c>
      <c r="FB58" s="3">
        <f ca="1">IF(Input!$B58="I",$CY58,0)</f>
        <v>0</v>
      </c>
      <c r="FC58" s="3">
        <f ca="1">IF(Input!$B58="II",$CY58,0)</f>
        <v>0</v>
      </c>
      <c r="FD58" s="3">
        <f ca="1">IF(Input!$B58="III",$CY58,0)</f>
        <v>0</v>
      </c>
      <c r="FE58" s="3">
        <f ca="1">IF(Input!$B58="IV",$CY58,0)</f>
        <v>0</v>
      </c>
      <c r="FF58" s="3">
        <f ca="1">IF(Input!$C58="Økonomisk",$AZ58,0)</f>
        <v>0</v>
      </c>
      <c r="FG58" s="3">
        <f ca="1">IF(Input!$C58="Miljø",$AZ58,0)</f>
        <v>0</v>
      </c>
    </row>
    <row r="59" spans="1:163">
      <c r="A59" s="2" t="str">
        <f ca="1">IF(Input!A59="","",Input!A59)</f>
        <v/>
      </c>
      <c r="B59" s="3">
        <f ca="1">IF('Differentierede effekter'!D59="",Input!J59+Input!G59+IF(Forudsætninger!$B$4=1,Input!K59,0),'Differentierede effekter'!D59)</f>
        <v>0</v>
      </c>
      <c r="C59" s="3">
        <f ca="1">IF(C$2-$B$2&lt;Forudsætninger!$B$4,IF('Differentierede effekter'!H59="",IF(Forudsætninger!$B$4&gt;C$2-$B$2,Input!$G59,0)+IF(Forudsætninger!$B$4=C$2-$B$2+1,Input!$K59,0),'Differentierede effekter'!H59),0)</f>
        <v>0</v>
      </c>
      <c r="D59" s="3">
        <f ca="1">IF(D$2-$B$2&lt;Forudsætninger!$B$4,IF('Differentierede effekter'!L59="",IF(Forudsætninger!$B$4&gt;D$2-$B$2,Input!$G59,0)+IF(Forudsætninger!$B$4=D$2-$B$2+1,Input!$K59,0),'Differentierede effekter'!L59),0)</f>
        <v>0</v>
      </c>
      <c r="E59" s="3">
        <f ca="1">IF(E$2-$B$2&lt;Forudsætninger!$B$4,IF('Differentierede effekter'!P59="",IF(Forudsætninger!$B$4&gt;E$2-$B$2,Input!$G59,0)+IF(Forudsætninger!$B$4=E$2-$B$2+1,Input!$K59,0),'Differentierede effekter'!P59),0)</f>
        <v>0</v>
      </c>
      <c r="F59" s="3">
        <f ca="1">IF(F$2-$B$2&lt;Forudsætninger!$B$4,IF('Differentierede effekter'!T59="",IF(Forudsætninger!$B$4&gt;F$2-$B$2,Input!$G59,0)+IF(Forudsætninger!$B$4=F$2-$B$2+1,Input!$K59,0),'Differentierede effekter'!T59),0)</f>
        <v>0</v>
      </c>
      <c r="G59" s="3">
        <f ca="1">IF(G$2-$B$2&lt;Forudsætninger!$B$4,IF('Differentierede effekter'!X59="",IF(Forudsætninger!$B$4&gt;G$2-$B$2,Input!$G59,0)+IF(Forudsætninger!$B$4=G$2-$B$2+1,Input!$K59,0),'Differentierede effekter'!X59),0)</f>
        <v>0</v>
      </c>
      <c r="H59" s="3">
        <f ca="1">IF(H$2-$B$2&lt;Forudsætninger!$B$4,IF('Differentierede effekter'!AB59="",IF(Forudsætninger!$B$4&gt;H$2-$B$2,Input!$G59,0)+IF(Forudsætninger!$B$4=H$2-$B$2+1,Input!$K59,0),'Differentierede effekter'!AB59),0)</f>
        <v>0</v>
      </c>
      <c r="I59" s="3">
        <f ca="1">IF(I$2-$B$2&lt;Forudsætninger!$B$4,IF('Differentierede effekter'!AF59="",IF(Forudsætninger!$B$4&gt;I$2-$B$2,Input!$G59,0)+IF(Forudsætninger!$B$4=I$2-$B$2+1,Input!$K59,0),'Differentierede effekter'!AF59),0)</f>
        <v>0</v>
      </c>
      <c r="J59" s="3">
        <f ca="1">IF(J$2-$B$2&lt;Forudsætninger!$B$4,IF('Differentierede effekter'!AJ59="",IF(Forudsætninger!$B$4&gt;J$2-$B$2,Input!$G59,0)+IF(Forudsætninger!$B$4=J$2-$B$2+1,Input!$K59,0),'Differentierede effekter'!AJ59),0)</f>
        <v>0</v>
      </c>
      <c r="K59" s="3">
        <f ca="1">IF(K$2-$B$2&lt;Forudsætninger!$B$4,IF('Differentierede effekter'!AN59="",IF(Forudsætninger!$B$4&gt;K$2-$B$2,Input!$G59,0)+IF(Forudsætninger!$B$4=K$2-$B$2+1,Input!$K59,0),'Differentierede effekter'!AN59),0)</f>
        <v>0</v>
      </c>
      <c r="L59" s="3">
        <f ca="1">IF(L$2-$B$2&lt;Forudsætninger!$B$4,IF('Differentierede effekter'!AR59="",IF(Forudsætninger!$B$4&gt;L$2-$B$2,Input!$G59,0)+IF(Forudsætninger!$B$4=L$2-$B$2+1,Input!$K59,0),'Differentierede effekter'!AR59),0)</f>
        <v>0</v>
      </c>
      <c r="M59" s="3">
        <f ca="1">IF(M$2-$B$2&lt;Forudsætninger!$B$4,IF('Differentierede effekter'!AV59="",IF(Forudsætninger!$B$4&gt;M$2-$B$2,Input!$G59,0)+IF(Forudsætninger!$B$4=M$2-$B$2+1,Input!$K59,0),'Differentierede effekter'!AV59),0)</f>
        <v>0</v>
      </c>
      <c r="N59" s="3">
        <f ca="1">IF(N$2-$B$2&lt;Forudsætninger!$B$4,IF('Differentierede effekter'!AZ59="",IF(Forudsætninger!$B$4&gt;N$2-$B$2,Input!$G59,0)+IF(Forudsætninger!$B$4=N$2-$B$2+1,Input!$K59,0),'Differentierede effekter'!AZ59),0)</f>
        <v>0</v>
      </c>
      <c r="O59" s="3">
        <f ca="1">IF(O$2-$B$2&lt;Forudsætninger!$B$4,IF('Differentierede effekter'!BD59="",IF(Forudsætninger!$B$4&gt;O$2-$B$2,Input!$G59,0)+IF(Forudsætninger!$B$4=O$2-$B$2+1,Input!$K59,0),'Differentierede effekter'!BD59),0)</f>
        <v>0</v>
      </c>
      <c r="P59" s="3">
        <f ca="1">IF(P$2-$B$2&lt;Forudsætninger!$B$4,IF('Differentierede effekter'!BH59="",IF(Forudsætninger!$B$4&gt;P$2-$B$2,Input!$G59,0)+IF(Forudsætninger!$B$4=P$2-$B$2+1,Input!$K59,0),'Differentierede effekter'!BH59),0)</f>
        <v>0</v>
      </c>
      <c r="Q59" s="3">
        <f ca="1">IF(Q$2-$B$2&lt;Forudsætninger!$B$4,IF('Differentierede effekter'!BL59="",IF(Forudsætninger!$B$4&gt;Q$2-$B$2,Input!$G59,0)+IF(Forudsætninger!$B$4=Q$2-$B$2+1,Input!$K59,0),'Differentierede effekter'!BL59),0)</f>
        <v>0</v>
      </c>
      <c r="R59" s="3">
        <f ca="1">IF(R$2-$B$2&lt;Forudsætninger!$B$4,IF('Differentierede effekter'!BP59="",IF(Forudsætninger!$B$4&gt;R$2-$B$2,Input!$G59,0)+IF(Forudsætninger!$B$4=R$2-$B$2+1,Input!$K59,0),'Differentierede effekter'!BP59),0)</f>
        <v>0</v>
      </c>
      <c r="S59" s="3">
        <f ca="1">IF(S$2-$B$2&lt;Forudsætninger!$B$4,IF('Differentierede effekter'!BT59="",IF(Forudsætninger!$B$4&gt;S$2-$B$2,Input!$G59,0)+IF(Forudsætninger!$B$4=S$2-$B$2+1,Input!$K59,0),'Differentierede effekter'!BT59),0)</f>
        <v>0</v>
      </c>
      <c r="T59" s="3">
        <f ca="1">IF(T$2-$B$2&lt;Forudsætninger!$B$4,IF('Differentierede effekter'!BX59="",IF(Forudsætninger!$B$4&gt;T$2-$B$2,Input!$G59,0)+IF(Forudsætninger!$B$4=T$2-$B$2+1,Input!$K59,0),'Differentierede effekter'!BX59),0)</f>
        <v>0</v>
      </c>
      <c r="U59" s="3">
        <f ca="1">IF(U$2-$B$2&lt;Forudsætninger!$B$4,IF('Differentierede effekter'!CB59="",IF(Forudsætninger!$B$4&gt;U$2-$B$2,Input!$G59,0)+IF(Forudsætninger!$B$4=U$2-$B$2+1,Input!$K59,0),'Differentierede effekter'!CB59),0)</f>
        <v>0</v>
      </c>
      <c r="V59" s="3">
        <f ca="1">IF(V$2-$B$2&lt;Forudsætninger!$B$4,IF('Differentierede effekter'!CF59="",IF(Forudsætninger!$B$4&gt;V$2-$B$2,Input!$G59,0)+IF(Forudsætninger!$B$4=V$2-$B$2+1,Input!$K59,0),'Differentierede effekter'!CF59),0)</f>
        <v>0</v>
      </c>
      <c r="W59" s="3">
        <f ca="1">IF(W$2-$B$2&lt;Forudsætninger!$B$4,IF('Differentierede effekter'!CJ59="",IF(Forudsætninger!$B$4&gt;W$2-$B$2,Input!$G59,0)+IF(Forudsætninger!$B$4=W$2-$B$2+1,Input!$K59,0),'Differentierede effekter'!CJ59),0)</f>
        <v>0</v>
      </c>
      <c r="X59" s="3">
        <f ca="1">IF(X$2-$B$2&lt;Forudsætninger!$B$4,IF('Differentierede effekter'!CN59="",IF(Forudsætninger!$B$4&gt;X$2-$B$2,Input!$G59,0)+IF(Forudsætninger!$B$4=X$2-$B$2+1,Input!$K59,0),'Differentierede effekter'!CN59),0)</f>
        <v>0</v>
      </c>
      <c r="Y59" s="3">
        <f ca="1">IF(Y$2-$B$2&lt;Forudsætninger!$B$4,IF('Differentierede effekter'!CR59="",IF(Forudsætninger!$B$4&gt;Y$2-$B$2,Input!$G59,0)+IF(Forudsætninger!$B$4=Y$2-$B$2+1,Input!$K59,0),'Differentierede effekter'!CR59),0)</f>
        <v>0</v>
      </c>
      <c r="Z59" s="3">
        <f ca="1">IF(Z$2-$B$2&lt;Forudsætninger!$B$4,IF('Differentierede effekter'!CV59="",IF(Forudsætninger!$B$4&gt;Z$2-$B$2,Input!$G59,0)+IF(Forudsætninger!$B$4=Z$2-$B$2+1,Input!$K59,0),'Differentierede effekter'!CV59),0)</f>
        <v>0</v>
      </c>
      <c r="AA59" s="3">
        <f ca="1">IF(AA$2-$B$2&lt;Forudsætninger!$B$4,IF('Differentierede effekter'!CZ59="",IF(Forudsætninger!$B$4&gt;AA$2-$B$2,Input!$G59,0)+IF(Forudsætninger!$B$4=AA$2-$B$2+1,Input!$K59,0),'Differentierede effekter'!CZ59),0)</f>
        <v>0</v>
      </c>
      <c r="AB59" s="3">
        <f ca="1">IF(AB$2-$B$2&lt;Forudsætninger!$B$4,IF('Differentierede effekter'!DD59="",IF(Forudsætninger!$B$4&gt;AB$2-$B$2,Input!$G59,0)+IF(Forudsætninger!$B$4=AB$2-$B$2+1,Input!$K59,0),'Differentierede effekter'!DD59),0)</f>
        <v>0</v>
      </c>
      <c r="AC59" s="3">
        <f ca="1">IF(AC$2-$B$2&lt;Forudsætninger!$B$4,IF('Differentierede effekter'!DH59="",IF(Forudsætninger!$B$4&gt;AC$2-$B$2,Input!$G59,0)+IF(Forudsætninger!$B$4=AC$2-$B$2+1,Input!$K59,0),'Differentierede effekter'!DH59),0)</f>
        <v>0</v>
      </c>
      <c r="AD59" s="3">
        <f ca="1">IF(AD$2-$B$2&lt;Forudsætninger!$B$4,IF('Differentierede effekter'!DL59="",IF(Forudsætninger!$B$4&gt;AD$2-$B$2,Input!$G59,0)+IF(Forudsætninger!$B$4=AD$2-$B$2+1,Input!$K59,0),'Differentierede effekter'!DL59),0)</f>
        <v>0</v>
      </c>
      <c r="AE59" s="3">
        <f ca="1">IF(AE$2-$B$2&lt;Forudsætninger!$B$4,IF('Differentierede effekter'!DP59="",IF(Forudsætninger!$B$4&gt;AE$2-$B$2,Input!$G59,0)+IF(Forudsætninger!$B$4=AE$2-$B$2+1,Input!$K59,0),'Differentierede effekter'!DP59),0)</f>
        <v>0</v>
      </c>
      <c r="AF59" s="3">
        <f ca="1">IF(AF$2-$B$2&lt;Forudsætninger!$B$4,IF('Differentierede effekter'!DQ59="",IF(Forudsætninger!$B$4&gt;AF$2-$B$2,Input!$G59,0)+IF(Forudsætninger!$B$4=AF$2-$B$2+1,Input!$K59,0),'Differentierede effekter'!DQ59),0)</f>
        <v>0</v>
      </c>
      <c r="AG59" s="3">
        <f ca="1">IF(AG$2-$B$2&lt;Forudsætninger!$B$4,IF('Differentierede effekter'!DU59="",IF(Forudsætninger!$B$4&gt;AG$2-$B$2,Input!$G59,0)+IF(Forudsætninger!$B$4=AG$2-$B$2+1,Input!$K59,0),'Differentierede effekter'!DU59),0)</f>
        <v>0</v>
      </c>
      <c r="AH59" s="3">
        <f ca="1">IF(AH$2-$B$2&lt;Forudsætninger!$B$4,IF('Differentierede effekter'!DY59="",IF(Forudsætninger!$B$4&gt;AH$2-$B$2,Input!$G59,0)+IF(Forudsætninger!$B$4=AH$2-$B$2+1,Input!$K59,0),'Differentierede effekter'!DY59),0)</f>
        <v>0</v>
      </c>
      <c r="AI59" s="3">
        <f ca="1">IF(AI$2-$B$2&lt;Forudsætninger!$B$4,IF('Differentierede effekter'!EC59="",IF(Forudsætninger!$B$4&gt;AI$2-$B$2,Input!$G59,0)+IF(Forudsætninger!$B$4=AI$2-$B$2+1,Input!$K59,0),'Differentierede effekter'!EC59),0)</f>
        <v>0</v>
      </c>
      <c r="AJ59" s="3">
        <f ca="1">IF(AJ$2-$B$2&lt;Forudsætninger!$B$4,IF('Differentierede effekter'!EG59="",IF(Forudsætninger!$B$4&gt;AJ$2-$B$2,Input!$G59,0)+IF(Forudsætninger!$B$4=AJ$2-$B$2+1,Input!$K59,0),'Differentierede effekter'!EG59),0)</f>
        <v>0</v>
      </c>
      <c r="AK59" s="3">
        <f ca="1">IF(AK$2-$B$2&lt;Forudsætninger!$B$4,IF('Differentierede effekter'!EK59="",IF(Forudsætninger!$B$4&gt;AK$2-$B$2,Input!$G59,0)+IF(Forudsætninger!$B$4=AK$2-$B$2+1,Input!$K59,0),'Differentierede effekter'!EK59),0)</f>
        <v>0</v>
      </c>
      <c r="AL59" s="3">
        <f ca="1">IF(AL$2-$B$2&lt;Forudsætninger!$B$4,IF('Differentierede effekter'!EO59="",IF(Forudsætninger!$B$4&gt;AL$2-$B$2,Input!$G59,0)+IF(Forudsætninger!$B$4=AL$2-$B$2+1,Input!$K59,0),'Differentierede effekter'!EO59),0)</f>
        <v>0</v>
      </c>
      <c r="AM59" s="3">
        <f ca="1">IF(AM$2-$B$2&lt;Forudsætninger!$B$4,IF('Differentierede effekter'!EP59="",IF(Forudsætninger!$B$4&gt;AM$2-$B$2,Input!$G59,0)+IF(Forudsætninger!$B$4=AM$2-$B$2+1,Input!$K59,0),'Differentierede effekter'!EP59),0)</f>
        <v>0</v>
      </c>
      <c r="AN59" s="3">
        <f ca="1">IF(AN$2-$B$2&lt;Forudsætninger!$B$4,IF('Differentierede effekter'!ET59="",IF(Forudsætninger!$B$4&gt;AN$2-$B$2,Input!$G59,0)+IF(Forudsætninger!$B$4=AN$2-$B$2+1,Input!$K59,0),'Differentierede effekter'!ET59),0)</f>
        <v>0</v>
      </c>
      <c r="AO59" s="3">
        <f ca="1">IF(AO$2-$B$2&lt;Forudsætninger!$B$4,IF('Differentierede effekter'!EX59="",IF(Forudsætninger!$B$4&gt;AO$2-$B$2,Input!$G59,0)+IF(Forudsætninger!$B$4=AO$2-$B$2+1,Input!$K59,0),'Differentierede effekter'!EX59),0)</f>
        <v>0</v>
      </c>
      <c r="AP59" s="3">
        <f ca="1">IF(AP$2-$B$2&lt;Forudsætninger!$B$4,IF('Differentierede effekter'!FB59="",IF(Forudsætninger!$B$4&gt;AP$2-$B$2,Input!$G59,0)+IF(Forudsætninger!$B$4=AP$2-$B$2+1,Input!$K59,0),'Differentierede effekter'!FB59),0)</f>
        <v>0</v>
      </c>
      <c r="AQ59" s="3">
        <f ca="1">IF(AQ$2-$B$2&lt;Forudsætninger!$B$4,IF('Differentierede effekter'!FF59="",IF(Forudsætninger!$B$4&gt;AQ$2-$B$2,Input!$G59,0)+IF(Forudsætninger!$B$4=AQ$2-$B$2+1,Input!$K59,0),'Differentierede effekter'!FF59),0)</f>
        <v>0</v>
      </c>
      <c r="AR59" s="3">
        <f ca="1">IF(AR$2-$B$2&lt;Forudsætninger!$B$4,IF('Differentierede effekter'!FJ59="",IF(Forudsætninger!$B$4&gt;AR$2-$B$2,Input!$G59,0)+IF(Forudsætninger!$B$4=AR$2-$B$2+1,Input!$K59,0),'Differentierede effekter'!FJ59),0)</f>
        <v>0</v>
      </c>
      <c r="AS59" s="3">
        <f ca="1">IF(AS$2-$B$2&lt;Forudsætninger!$B$4,IF('Differentierede effekter'!FN59="",IF(Forudsætninger!$B$4&gt;AS$2-$B$2,Input!$G59,0)+IF(Forudsætninger!$B$4=AS$2-$B$2+1,Input!$K59,0),'Differentierede effekter'!FN59),0)</f>
        <v>0</v>
      </c>
      <c r="AT59" s="3">
        <f ca="1">IF(AT$2-$B$2&lt;Forudsætninger!$B$4,IF('Differentierede effekter'!FR59="",IF(Forudsætninger!$B$4&gt;AT$2-$B$2,Input!$G59,0)+IF(Forudsætninger!$B$4=AT$2-$B$2+1,Input!$K59,0),'Differentierede effekter'!FR59),0)</f>
        <v>0</v>
      </c>
      <c r="AU59" s="3">
        <f ca="1">IF(AU$2-$B$2&lt;Forudsætninger!$B$4,IF('Differentierede effekter'!FV59="",IF(Forudsætninger!$B$4&gt;AU$2-$B$2,Input!$G59,0)+IF(Forudsætninger!$B$4=AU$2-$B$2+1,Input!$K59,0),'Differentierede effekter'!FV59),0)</f>
        <v>0</v>
      </c>
      <c r="AV59" s="3">
        <f ca="1">IF(AV$2-$B$2&lt;Forudsætninger!$B$4,IF('Differentierede effekter'!FZ59="",IF(Forudsætninger!$B$4&gt;AV$2-$B$2,Input!$G59,0)+IF(Forudsætninger!$B$4=AV$2-$B$2+1,Input!$K59,0),'Differentierede effekter'!FZ59),0)</f>
        <v>0</v>
      </c>
      <c r="AW59" s="3">
        <f ca="1">IF(AW$2-$B$2&lt;Forudsætninger!$B$4,IF('Differentierede effekter'!GD59="",IF(Forudsætninger!$B$4&gt;AW$2-$B$2,Input!$G59,0)+IF(Forudsætninger!$B$4=AW$2-$B$2+1,Input!$K59,0),'Differentierede effekter'!GD59),0)</f>
        <v>0</v>
      </c>
      <c r="AX59" s="3">
        <f ca="1">IF(AX$2-$B$2&lt;Forudsætninger!$B$4,IF('Differentierede effekter'!GH59="",IF(Forudsætninger!$B$4&gt;AX$2-$B$2,Input!$G59,0)+IF(Forudsætninger!$B$4=AX$2-$B$2+1,Input!$K59,0),'Differentierede effekter'!GH59),0)</f>
        <v>0</v>
      </c>
      <c r="AY59" s="3">
        <f ca="1">IF(AY$2-$B$2&lt;Forudsætninger!$B$4,IF('Differentierede effekter'!GL59="",IF(Forudsætninger!$B$4&gt;AY$2-$B$2,Input!$G59,0)+IF(Forudsætninger!$B$4=AY$2-$B$2+1,Input!$K59,0),'Differentierede effekter'!GL59),0)</f>
        <v>0</v>
      </c>
      <c r="AZ59" s="4">
        <f ca="1">NPV(Forudsætninger!$B$2,BA59:CX59)*(1+Forudsætninger!$B$2)</f>
        <v>0</v>
      </c>
      <c r="BA59" s="3">
        <f ca="1">Forudsætninger!B139*B59</f>
        <v>0</v>
      </c>
      <c r="BB59" s="3">
        <f ca="1">Forudsætninger!C139*C59</f>
        <v>0</v>
      </c>
      <c r="BC59" s="3">
        <f ca="1">Forudsætninger!D139*D59</f>
        <v>0</v>
      </c>
      <c r="BD59" s="3">
        <f ca="1">Forudsætninger!E139*E59</f>
        <v>0</v>
      </c>
      <c r="BE59" s="3">
        <f ca="1">Forudsætninger!F139*F59</f>
        <v>0</v>
      </c>
      <c r="BF59" s="3">
        <f ca="1">Forudsætninger!G139*G59</f>
        <v>0</v>
      </c>
      <c r="BG59" s="3">
        <f ca="1">Forudsætninger!H139*H59</f>
        <v>0</v>
      </c>
      <c r="BH59" s="3">
        <f ca="1">Forudsætninger!I139*I59</f>
        <v>0</v>
      </c>
      <c r="BI59" s="3">
        <f ca="1">Forudsætninger!J139*J59</f>
        <v>0</v>
      </c>
      <c r="BJ59" s="3">
        <f ca="1">Forudsætninger!K139*K59</f>
        <v>0</v>
      </c>
      <c r="BK59" s="3">
        <f ca="1">Forudsætninger!L139*L59</f>
        <v>0</v>
      </c>
      <c r="BL59" s="3">
        <f ca="1">Forudsætninger!M139*M59</f>
        <v>0</v>
      </c>
      <c r="BM59" s="3">
        <f ca="1">Forudsætninger!N139*N59</f>
        <v>0</v>
      </c>
      <c r="BN59" s="3">
        <f ca="1">Forudsætninger!O139*O59</f>
        <v>0</v>
      </c>
      <c r="BO59" s="3">
        <f ca="1">Forudsætninger!P139*P59</f>
        <v>0</v>
      </c>
      <c r="BP59" s="3">
        <f ca="1">Forudsætninger!Q139*Q59</f>
        <v>0</v>
      </c>
      <c r="BQ59" s="3">
        <f ca="1">Forudsætninger!R139*R59</f>
        <v>0</v>
      </c>
      <c r="BR59" s="3">
        <f ca="1">Forudsætninger!S139*S59</f>
        <v>0</v>
      </c>
      <c r="BS59" s="3">
        <f ca="1">Forudsætninger!T139*T59</f>
        <v>0</v>
      </c>
      <c r="BT59" s="3">
        <f ca="1">Forudsætninger!U139*U59</f>
        <v>0</v>
      </c>
      <c r="BU59" s="3">
        <f ca="1">Forudsætninger!V139*V59</f>
        <v>0</v>
      </c>
      <c r="BV59" s="3">
        <f ca="1">Forudsætninger!W139*W59</f>
        <v>0</v>
      </c>
      <c r="BW59" s="3">
        <f ca="1">Forudsætninger!X139*X59</f>
        <v>0</v>
      </c>
      <c r="BX59" s="3">
        <f ca="1">Forudsætninger!Y139*Y59</f>
        <v>0</v>
      </c>
      <c r="BY59" s="3">
        <f ca="1">Forudsætninger!Z139*Z59</f>
        <v>0</v>
      </c>
      <c r="BZ59" s="3">
        <f ca="1">Forudsætninger!AA139*AA59</f>
        <v>0</v>
      </c>
      <c r="CA59" s="3">
        <f ca="1">Forudsætninger!AB139*AB59</f>
        <v>0</v>
      </c>
      <c r="CB59" s="3">
        <f ca="1">Forudsætninger!AC139*AC59</f>
        <v>0</v>
      </c>
      <c r="CC59" s="3">
        <f ca="1">Forudsætninger!AD139*AD59</f>
        <v>0</v>
      </c>
      <c r="CD59" s="3">
        <f ca="1">Forudsætninger!AE139*AE59</f>
        <v>0</v>
      </c>
      <c r="CE59" s="3">
        <f ca="1">Forudsætninger!AF139*AF59</f>
        <v>0</v>
      </c>
      <c r="CF59" s="3">
        <f ca="1">Forudsætninger!AG139*AG59</f>
        <v>0</v>
      </c>
      <c r="CG59" s="3">
        <f ca="1">Forudsætninger!AH139*AH59</f>
        <v>0</v>
      </c>
      <c r="CH59" s="3">
        <f ca="1">Forudsætninger!AI139*AI59</f>
        <v>0</v>
      </c>
      <c r="CI59" s="3">
        <f ca="1">Forudsætninger!AJ139*AJ59</f>
        <v>0</v>
      </c>
      <c r="CJ59" s="3">
        <f ca="1">Forudsætninger!AK139*AK59</f>
        <v>0</v>
      </c>
      <c r="CK59" s="3">
        <f ca="1">Forudsætninger!AL139*AL59</f>
        <v>0</v>
      </c>
      <c r="CL59" s="3">
        <f ca="1">Forudsætninger!AM139*AM59</f>
        <v>0</v>
      </c>
      <c r="CM59" s="3">
        <f ca="1">Forudsætninger!AN139*AN59</f>
        <v>0</v>
      </c>
      <c r="CN59" s="3">
        <f ca="1">Forudsætninger!AO139*AO59</f>
        <v>0</v>
      </c>
      <c r="CO59" s="3">
        <f ca="1">Forudsætninger!AP139*AP59</f>
        <v>0</v>
      </c>
      <c r="CP59" s="3">
        <f ca="1">Forudsætninger!AQ139*AQ59</f>
        <v>0</v>
      </c>
      <c r="CQ59" s="3">
        <f ca="1">Forudsætninger!AR139*AR59</f>
        <v>0</v>
      </c>
      <c r="CR59" s="3">
        <f ca="1">Forudsætninger!AS139*AS59</f>
        <v>0</v>
      </c>
      <c r="CS59" s="3">
        <f ca="1">Forudsætninger!AT139*AT59</f>
        <v>0</v>
      </c>
      <c r="CT59" s="3">
        <f ca="1">Forudsætninger!AU139*AU59</f>
        <v>0</v>
      </c>
      <c r="CU59" s="3">
        <f ca="1">Forudsætninger!AV139*AV59</f>
        <v>0</v>
      </c>
      <c r="CV59" s="3">
        <f ca="1">Forudsætninger!AW139*AW59</f>
        <v>0</v>
      </c>
      <c r="CW59" s="3">
        <f ca="1">Forudsætninger!AX139*AX59</f>
        <v>0</v>
      </c>
      <c r="CX59" s="3">
        <f ca="1">Forudsætninger!AY139*AY59</f>
        <v>0</v>
      </c>
      <c r="CY59" s="4">
        <f ca="1">NPV(Forudsætninger!$B$3,CZ59:EW59)*(1+Forudsætninger!$B$3)</f>
        <v>0</v>
      </c>
      <c r="CZ59" s="3">
        <f ca="1">Forudsætninger!E285*B59</f>
        <v>0</v>
      </c>
      <c r="DA59" s="3">
        <f ca="1">Forudsætninger!F285*C59</f>
        <v>0</v>
      </c>
      <c r="DB59" s="3">
        <f ca="1">Forudsætninger!G285*D59</f>
        <v>0</v>
      </c>
      <c r="DC59" s="3">
        <f ca="1">Forudsætninger!H285*E59</f>
        <v>0</v>
      </c>
      <c r="DD59" s="3">
        <f ca="1">Forudsætninger!I285*F59</f>
        <v>0</v>
      </c>
      <c r="DE59" s="3">
        <f ca="1">Forudsætninger!J285*G59</f>
        <v>0</v>
      </c>
      <c r="DF59" s="3">
        <f ca="1">Forudsætninger!K285*H59</f>
        <v>0</v>
      </c>
      <c r="DG59" s="3">
        <f ca="1">Forudsætninger!L285*I59</f>
        <v>0</v>
      </c>
      <c r="DH59" s="3">
        <f ca="1">Forudsætninger!M285*J59</f>
        <v>0</v>
      </c>
      <c r="DI59" s="3">
        <f ca="1">Forudsætninger!N285*K59</f>
        <v>0</v>
      </c>
      <c r="DJ59" s="3">
        <f ca="1">Forudsætninger!O285*L59</f>
        <v>0</v>
      </c>
      <c r="DK59" s="3">
        <f ca="1">Forudsætninger!P285*M59</f>
        <v>0</v>
      </c>
      <c r="DL59" s="3">
        <f ca="1">Forudsætninger!Q285*N59</f>
        <v>0</v>
      </c>
      <c r="DM59" s="3">
        <f ca="1">Forudsætninger!R285*O59</f>
        <v>0</v>
      </c>
      <c r="DN59" s="3">
        <f ca="1">Forudsætninger!S285*P59</f>
        <v>0</v>
      </c>
      <c r="DO59" s="3">
        <f ca="1">Forudsætninger!T285*Q59</f>
        <v>0</v>
      </c>
      <c r="DP59" s="3">
        <f ca="1">Forudsætninger!U285*R59</f>
        <v>0</v>
      </c>
      <c r="DQ59" s="3">
        <f ca="1">Forudsætninger!V285*S59</f>
        <v>0</v>
      </c>
      <c r="DR59" s="3">
        <f ca="1">Forudsætninger!W285*T59</f>
        <v>0</v>
      </c>
      <c r="DS59" s="3">
        <f ca="1">Forudsætninger!X285*U59</f>
        <v>0</v>
      </c>
      <c r="DT59" s="3">
        <f ca="1">Forudsætninger!Y285*V59</f>
        <v>0</v>
      </c>
      <c r="DU59" s="3">
        <f ca="1">Forudsætninger!Z285*W59</f>
        <v>0</v>
      </c>
      <c r="DV59" s="3">
        <f ca="1">Forudsætninger!AA285*X59</f>
        <v>0</v>
      </c>
      <c r="DW59" s="3">
        <f ca="1">Forudsætninger!AB285*Y59</f>
        <v>0</v>
      </c>
      <c r="DX59" s="3">
        <f ca="1">Forudsætninger!AC285*Z59</f>
        <v>0</v>
      </c>
      <c r="DY59" s="3">
        <f ca="1">Forudsætninger!AD285*AA59</f>
        <v>0</v>
      </c>
      <c r="DZ59" s="3">
        <f ca="1">Forudsætninger!AE285*AB59</f>
        <v>0</v>
      </c>
      <c r="EA59" s="3">
        <f ca="1">Forudsætninger!AF285*AC59</f>
        <v>0</v>
      </c>
      <c r="EB59" s="3">
        <f ca="1">Forudsætninger!AG285*AD59</f>
        <v>0</v>
      </c>
      <c r="EC59" s="3">
        <f ca="1">Forudsætninger!AH285*AE59</f>
        <v>0</v>
      </c>
      <c r="ED59" s="3">
        <f ca="1">Forudsætninger!AI285*AF59</f>
        <v>0</v>
      </c>
      <c r="EE59" s="3">
        <f ca="1">Forudsætninger!AJ285*AG59</f>
        <v>0</v>
      </c>
      <c r="EF59" s="3">
        <f ca="1">Forudsætninger!AK285*AH59</f>
        <v>0</v>
      </c>
      <c r="EG59" s="3">
        <f ca="1">Forudsætninger!AL285*AI59</f>
        <v>0</v>
      </c>
      <c r="EH59" s="3">
        <f ca="1">Forudsætninger!AM285*AJ59</f>
        <v>0</v>
      </c>
      <c r="EI59" s="3">
        <f ca="1">Forudsætninger!AN285*AK59</f>
        <v>0</v>
      </c>
      <c r="EJ59" s="3">
        <f ca="1">Forudsætninger!AO285*AL59</f>
        <v>0</v>
      </c>
      <c r="EK59" s="3">
        <f ca="1">Forudsætninger!AP285*AM59</f>
        <v>0</v>
      </c>
      <c r="EL59" s="3">
        <f ca="1">Forudsætninger!AQ285*AN59</f>
        <v>0</v>
      </c>
      <c r="EM59" s="3">
        <f ca="1">Forudsætninger!AR285*AO59</f>
        <v>0</v>
      </c>
      <c r="EN59" s="3">
        <f ca="1">Forudsætninger!AS285*AP59</f>
        <v>0</v>
      </c>
      <c r="EO59" s="3">
        <f ca="1">Forudsætninger!AT285*AQ59</f>
        <v>0</v>
      </c>
      <c r="EP59" s="3">
        <f ca="1">Forudsætninger!AU285*AR59</f>
        <v>0</v>
      </c>
      <c r="EQ59" s="3">
        <f ca="1">Forudsætninger!AV285*AS59</f>
        <v>0</v>
      </c>
      <c r="ER59" s="3">
        <f ca="1">Forudsætninger!AW285*AT59</f>
        <v>0</v>
      </c>
      <c r="ES59" s="3">
        <f ca="1">Forudsætninger!AX285*AU59</f>
        <v>0</v>
      </c>
      <c r="ET59" s="3">
        <f ca="1">Forudsætninger!AY285*AV59</f>
        <v>0</v>
      </c>
      <c r="EU59" s="3">
        <f ca="1">Forudsætninger!AZ285*AW59</f>
        <v>0</v>
      </c>
      <c r="EV59" s="3">
        <f ca="1">Forudsætninger!BA285*AX59</f>
        <v>0</v>
      </c>
      <c r="EW59" s="3">
        <f ca="1">Forudsætninger!BB285*AY59</f>
        <v>0</v>
      </c>
      <c r="EX59" s="3">
        <f ca="1">IF(Input!$B59="I",$AZ59,0)</f>
        <v>0</v>
      </c>
      <c r="EY59" s="3">
        <f ca="1">IF(Input!$B59="II",$AZ59,0)</f>
        <v>0</v>
      </c>
      <c r="EZ59" s="3">
        <f ca="1">IF(Input!$B59="III",$AZ59,0)</f>
        <v>0</v>
      </c>
      <c r="FA59" s="3">
        <f ca="1">IF(Input!$B59="IV",$AZ59,0)</f>
        <v>0</v>
      </c>
      <c r="FB59" s="3">
        <f ca="1">IF(Input!$B59="I",$CY59,0)</f>
        <v>0</v>
      </c>
      <c r="FC59" s="3">
        <f ca="1">IF(Input!$B59="II",$CY59,0)</f>
        <v>0</v>
      </c>
      <c r="FD59" s="3">
        <f ca="1">IF(Input!$B59="III",$CY59,0)</f>
        <v>0</v>
      </c>
      <c r="FE59" s="3">
        <f ca="1">IF(Input!$B59="IV",$CY59,0)</f>
        <v>0</v>
      </c>
      <c r="FF59" s="3">
        <f ca="1">IF(Input!$C59="Økonomisk",$AZ59,0)</f>
        <v>0</v>
      </c>
      <c r="FG59" s="3">
        <f ca="1">IF(Input!$C59="Miljø",$AZ59,0)</f>
        <v>0</v>
      </c>
    </row>
    <row r="60" spans="1:163">
      <c r="A60" s="2" t="str">
        <f ca="1">IF(Input!A60="","",Input!A60)</f>
        <v/>
      </c>
      <c r="B60" s="3">
        <f ca="1">IF('Differentierede effekter'!D60="",Input!J60+Input!G60+IF(Forudsætninger!$B$4=1,Input!K60,0),'Differentierede effekter'!D60)</f>
        <v>0</v>
      </c>
      <c r="C60" s="3">
        <f ca="1">IF(C$2-$B$2&lt;Forudsætninger!$B$4,IF('Differentierede effekter'!H60="",IF(Forudsætninger!$B$4&gt;C$2-$B$2,Input!$G60,0)+IF(Forudsætninger!$B$4=C$2-$B$2+1,Input!$K60,0),'Differentierede effekter'!H60),0)</f>
        <v>0</v>
      </c>
      <c r="D60" s="3">
        <f ca="1">IF(D$2-$B$2&lt;Forudsætninger!$B$4,IF('Differentierede effekter'!L60="",IF(Forudsætninger!$B$4&gt;D$2-$B$2,Input!$G60,0)+IF(Forudsætninger!$B$4=D$2-$B$2+1,Input!$K60,0),'Differentierede effekter'!L60),0)</f>
        <v>0</v>
      </c>
      <c r="E60" s="3">
        <f ca="1">IF(E$2-$B$2&lt;Forudsætninger!$B$4,IF('Differentierede effekter'!P60="",IF(Forudsætninger!$B$4&gt;E$2-$B$2,Input!$G60,0)+IF(Forudsætninger!$B$4=E$2-$B$2+1,Input!$K60,0),'Differentierede effekter'!P60),0)</f>
        <v>0</v>
      </c>
      <c r="F60" s="3">
        <f ca="1">IF(F$2-$B$2&lt;Forudsætninger!$B$4,IF('Differentierede effekter'!T60="",IF(Forudsætninger!$B$4&gt;F$2-$B$2,Input!$G60,0)+IF(Forudsætninger!$B$4=F$2-$B$2+1,Input!$K60,0),'Differentierede effekter'!T60),0)</f>
        <v>0</v>
      </c>
      <c r="G60" s="3">
        <f ca="1">IF(G$2-$B$2&lt;Forudsætninger!$B$4,IF('Differentierede effekter'!X60="",IF(Forudsætninger!$B$4&gt;G$2-$B$2,Input!$G60,0)+IF(Forudsætninger!$B$4=G$2-$B$2+1,Input!$K60,0),'Differentierede effekter'!X60),0)</f>
        <v>0</v>
      </c>
      <c r="H60" s="3">
        <f ca="1">IF(H$2-$B$2&lt;Forudsætninger!$B$4,IF('Differentierede effekter'!AB60="",IF(Forudsætninger!$B$4&gt;H$2-$B$2,Input!$G60,0)+IF(Forudsætninger!$B$4=H$2-$B$2+1,Input!$K60,0),'Differentierede effekter'!AB60),0)</f>
        <v>0</v>
      </c>
      <c r="I60" s="3">
        <f ca="1">IF(I$2-$B$2&lt;Forudsætninger!$B$4,IF('Differentierede effekter'!AF60="",IF(Forudsætninger!$B$4&gt;I$2-$B$2,Input!$G60,0)+IF(Forudsætninger!$B$4=I$2-$B$2+1,Input!$K60,0),'Differentierede effekter'!AF60),0)</f>
        <v>0</v>
      </c>
      <c r="J60" s="3">
        <f ca="1">IF(J$2-$B$2&lt;Forudsætninger!$B$4,IF('Differentierede effekter'!AJ60="",IF(Forudsætninger!$B$4&gt;J$2-$B$2,Input!$G60,0)+IF(Forudsætninger!$B$4=J$2-$B$2+1,Input!$K60,0),'Differentierede effekter'!AJ60),0)</f>
        <v>0</v>
      </c>
      <c r="K60" s="3">
        <f ca="1">IF(K$2-$B$2&lt;Forudsætninger!$B$4,IF('Differentierede effekter'!AN60="",IF(Forudsætninger!$B$4&gt;K$2-$B$2,Input!$G60,0)+IF(Forudsætninger!$B$4=K$2-$B$2+1,Input!$K60,0),'Differentierede effekter'!AN60),0)</f>
        <v>0</v>
      </c>
      <c r="L60" s="3">
        <f ca="1">IF(L$2-$B$2&lt;Forudsætninger!$B$4,IF('Differentierede effekter'!AR60="",IF(Forudsætninger!$B$4&gt;L$2-$B$2,Input!$G60,0)+IF(Forudsætninger!$B$4=L$2-$B$2+1,Input!$K60,0),'Differentierede effekter'!AR60),0)</f>
        <v>0</v>
      </c>
      <c r="M60" s="3">
        <f ca="1">IF(M$2-$B$2&lt;Forudsætninger!$B$4,IF('Differentierede effekter'!AV60="",IF(Forudsætninger!$B$4&gt;M$2-$B$2,Input!$G60,0)+IF(Forudsætninger!$B$4=M$2-$B$2+1,Input!$K60,0),'Differentierede effekter'!AV60),0)</f>
        <v>0</v>
      </c>
      <c r="N60" s="3">
        <f ca="1">IF(N$2-$B$2&lt;Forudsætninger!$B$4,IF('Differentierede effekter'!AZ60="",IF(Forudsætninger!$B$4&gt;N$2-$B$2,Input!$G60,0)+IF(Forudsætninger!$B$4=N$2-$B$2+1,Input!$K60,0),'Differentierede effekter'!AZ60),0)</f>
        <v>0</v>
      </c>
      <c r="O60" s="3">
        <f ca="1">IF(O$2-$B$2&lt;Forudsætninger!$B$4,IF('Differentierede effekter'!BD60="",IF(Forudsætninger!$B$4&gt;O$2-$B$2,Input!$G60,0)+IF(Forudsætninger!$B$4=O$2-$B$2+1,Input!$K60,0),'Differentierede effekter'!BD60),0)</f>
        <v>0</v>
      </c>
      <c r="P60" s="3">
        <f ca="1">IF(P$2-$B$2&lt;Forudsætninger!$B$4,IF('Differentierede effekter'!BH60="",IF(Forudsætninger!$B$4&gt;P$2-$B$2,Input!$G60,0)+IF(Forudsætninger!$B$4=P$2-$B$2+1,Input!$K60,0),'Differentierede effekter'!BH60),0)</f>
        <v>0</v>
      </c>
      <c r="Q60" s="3">
        <f ca="1">IF(Q$2-$B$2&lt;Forudsætninger!$B$4,IF('Differentierede effekter'!BL60="",IF(Forudsætninger!$B$4&gt;Q$2-$B$2,Input!$G60,0)+IF(Forudsætninger!$B$4=Q$2-$B$2+1,Input!$K60,0),'Differentierede effekter'!BL60),0)</f>
        <v>0</v>
      </c>
      <c r="R60" s="3">
        <f ca="1">IF(R$2-$B$2&lt;Forudsætninger!$B$4,IF('Differentierede effekter'!BP60="",IF(Forudsætninger!$B$4&gt;R$2-$B$2,Input!$G60,0)+IF(Forudsætninger!$B$4=R$2-$B$2+1,Input!$K60,0),'Differentierede effekter'!BP60),0)</f>
        <v>0</v>
      </c>
      <c r="S60" s="3">
        <f ca="1">IF(S$2-$B$2&lt;Forudsætninger!$B$4,IF('Differentierede effekter'!BT60="",IF(Forudsætninger!$B$4&gt;S$2-$B$2,Input!$G60,0)+IF(Forudsætninger!$B$4=S$2-$B$2+1,Input!$K60,0),'Differentierede effekter'!BT60),0)</f>
        <v>0</v>
      </c>
      <c r="T60" s="3">
        <f ca="1">IF(T$2-$B$2&lt;Forudsætninger!$B$4,IF('Differentierede effekter'!BX60="",IF(Forudsætninger!$B$4&gt;T$2-$B$2,Input!$G60,0)+IF(Forudsætninger!$B$4=T$2-$B$2+1,Input!$K60,0),'Differentierede effekter'!BX60),0)</f>
        <v>0</v>
      </c>
      <c r="U60" s="3">
        <f ca="1">IF(U$2-$B$2&lt;Forudsætninger!$B$4,IF('Differentierede effekter'!CB60="",IF(Forudsætninger!$B$4&gt;U$2-$B$2,Input!$G60,0)+IF(Forudsætninger!$B$4=U$2-$B$2+1,Input!$K60,0),'Differentierede effekter'!CB60),0)</f>
        <v>0</v>
      </c>
      <c r="V60" s="3">
        <f ca="1">IF(V$2-$B$2&lt;Forudsætninger!$B$4,IF('Differentierede effekter'!CF60="",IF(Forudsætninger!$B$4&gt;V$2-$B$2,Input!$G60,0)+IF(Forudsætninger!$B$4=V$2-$B$2+1,Input!$K60,0),'Differentierede effekter'!CF60),0)</f>
        <v>0</v>
      </c>
      <c r="W60" s="3">
        <f ca="1">IF(W$2-$B$2&lt;Forudsætninger!$B$4,IF('Differentierede effekter'!CJ60="",IF(Forudsætninger!$B$4&gt;W$2-$B$2,Input!$G60,0)+IF(Forudsætninger!$B$4=W$2-$B$2+1,Input!$K60,0),'Differentierede effekter'!CJ60),0)</f>
        <v>0</v>
      </c>
      <c r="X60" s="3">
        <f ca="1">IF(X$2-$B$2&lt;Forudsætninger!$B$4,IF('Differentierede effekter'!CN60="",IF(Forudsætninger!$B$4&gt;X$2-$B$2,Input!$G60,0)+IF(Forudsætninger!$B$4=X$2-$B$2+1,Input!$K60,0),'Differentierede effekter'!CN60),0)</f>
        <v>0</v>
      </c>
      <c r="Y60" s="3">
        <f ca="1">IF(Y$2-$B$2&lt;Forudsætninger!$B$4,IF('Differentierede effekter'!CR60="",IF(Forudsætninger!$B$4&gt;Y$2-$B$2,Input!$G60,0)+IF(Forudsætninger!$B$4=Y$2-$B$2+1,Input!$K60,0),'Differentierede effekter'!CR60),0)</f>
        <v>0</v>
      </c>
      <c r="Z60" s="3">
        <f ca="1">IF(Z$2-$B$2&lt;Forudsætninger!$B$4,IF('Differentierede effekter'!CV60="",IF(Forudsætninger!$B$4&gt;Z$2-$B$2,Input!$G60,0)+IF(Forudsætninger!$B$4=Z$2-$B$2+1,Input!$K60,0),'Differentierede effekter'!CV60),0)</f>
        <v>0</v>
      </c>
      <c r="AA60" s="3">
        <f ca="1">IF(AA$2-$B$2&lt;Forudsætninger!$B$4,IF('Differentierede effekter'!CZ60="",IF(Forudsætninger!$B$4&gt;AA$2-$B$2,Input!$G60,0)+IF(Forudsætninger!$B$4=AA$2-$B$2+1,Input!$K60,0),'Differentierede effekter'!CZ60),0)</f>
        <v>0</v>
      </c>
      <c r="AB60" s="3">
        <f ca="1">IF(AB$2-$B$2&lt;Forudsætninger!$B$4,IF('Differentierede effekter'!DD60="",IF(Forudsætninger!$B$4&gt;AB$2-$B$2,Input!$G60,0)+IF(Forudsætninger!$B$4=AB$2-$B$2+1,Input!$K60,0),'Differentierede effekter'!DD60),0)</f>
        <v>0</v>
      </c>
      <c r="AC60" s="3">
        <f ca="1">IF(AC$2-$B$2&lt;Forudsætninger!$B$4,IF('Differentierede effekter'!DH60="",IF(Forudsætninger!$B$4&gt;AC$2-$B$2,Input!$G60,0)+IF(Forudsætninger!$B$4=AC$2-$B$2+1,Input!$K60,0),'Differentierede effekter'!DH60),0)</f>
        <v>0</v>
      </c>
      <c r="AD60" s="3">
        <f ca="1">IF(AD$2-$B$2&lt;Forudsætninger!$B$4,IF('Differentierede effekter'!DL60="",IF(Forudsætninger!$B$4&gt;AD$2-$B$2,Input!$G60,0)+IF(Forudsætninger!$B$4=AD$2-$B$2+1,Input!$K60,0),'Differentierede effekter'!DL60),0)</f>
        <v>0</v>
      </c>
      <c r="AE60" s="3">
        <f ca="1">IF(AE$2-$B$2&lt;Forudsætninger!$B$4,IF('Differentierede effekter'!DP60="",IF(Forudsætninger!$B$4&gt;AE$2-$B$2,Input!$G60,0)+IF(Forudsætninger!$B$4=AE$2-$B$2+1,Input!$K60,0),'Differentierede effekter'!DP60),0)</f>
        <v>0</v>
      </c>
      <c r="AF60" s="3">
        <f ca="1">IF(AF$2-$B$2&lt;Forudsætninger!$B$4,IF('Differentierede effekter'!DQ60="",IF(Forudsætninger!$B$4&gt;AF$2-$B$2,Input!$G60,0)+IF(Forudsætninger!$B$4=AF$2-$B$2+1,Input!$K60,0),'Differentierede effekter'!DQ60),0)</f>
        <v>0</v>
      </c>
      <c r="AG60" s="3">
        <f ca="1">IF(AG$2-$B$2&lt;Forudsætninger!$B$4,IF('Differentierede effekter'!DU60="",IF(Forudsætninger!$B$4&gt;AG$2-$B$2,Input!$G60,0)+IF(Forudsætninger!$B$4=AG$2-$B$2+1,Input!$K60,0),'Differentierede effekter'!DU60),0)</f>
        <v>0</v>
      </c>
      <c r="AH60" s="3">
        <f ca="1">IF(AH$2-$B$2&lt;Forudsætninger!$B$4,IF('Differentierede effekter'!DY60="",IF(Forudsætninger!$B$4&gt;AH$2-$B$2,Input!$G60,0)+IF(Forudsætninger!$B$4=AH$2-$B$2+1,Input!$K60,0),'Differentierede effekter'!DY60),0)</f>
        <v>0</v>
      </c>
      <c r="AI60" s="3">
        <f ca="1">IF(AI$2-$B$2&lt;Forudsætninger!$B$4,IF('Differentierede effekter'!EC60="",IF(Forudsætninger!$B$4&gt;AI$2-$B$2,Input!$G60,0)+IF(Forudsætninger!$B$4=AI$2-$B$2+1,Input!$K60,0),'Differentierede effekter'!EC60),0)</f>
        <v>0</v>
      </c>
      <c r="AJ60" s="3">
        <f ca="1">IF(AJ$2-$B$2&lt;Forudsætninger!$B$4,IF('Differentierede effekter'!EG60="",IF(Forudsætninger!$B$4&gt;AJ$2-$B$2,Input!$G60,0)+IF(Forudsætninger!$B$4=AJ$2-$B$2+1,Input!$K60,0),'Differentierede effekter'!EG60),0)</f>
        <v>0</v>
      </c>
      <c r="AK60" s="3">
        <f ca="1">IF(AK$2-$B$2&lt;Forudsætninger!$B$4,IF('Differentierede effekter'!EK60="",IF(Forudsætninger!$B$4&gt;AK$2-$B$2,Input!$G60,0)+IF(Forudsætninger!$B$4=AK$2-$B$2+1,Input!$K60,0),'Differentierede effekter'!EK60),0)</f>
        <v>0</v>
      </c>
      <c r="AL60" s="3">
        <f ca="1">IF(AL$2-$B$2&lt;Forudsætninger!$B$4,IF('Differentierede effekter'!EO60="",IF(Forudsætninger!$B$4&gt;AL$2-$B$2,Input!$G60,0)+IF(Forudsætninger!$B$4=AL$2-$B$2+1,Input!$K60,0),'Differentierede effekter'!EO60),0)</f>
        <v>0</v>
      </c>
      <c r="AM60" s="3">
        <f ca="1">IF(AM$2-$B$2&lt;Forudsætninger!$B$4,IF('Differentierede effekter'!EP60="",IF(Forudsætninger!$B$4&gt;AM$2-$B$2,Input!$G60,0)+IF(Forudsætninger!$B$4=AM$2-$B$2+1,Input!$K60,0),'Differentierede effekter'!EP60),0)</f>
        <v>0</v>
      </c>
      <c r="AN60" s="3">
        <f ca="1">IF(AN$2-$B$2&lt;Forudsætninger!$B$4,IF('Differentierede effekter'!ET60="",IF(Forudsætninger!$B$4&gt;AN$2-$B$2,Input!$G60,0)+IF(Forudsætninger!$B$4=AN$2-$B$2+1,Input!$K60,0),'Differentierede effekter'!ET60),0)</f>
        <v>0</v>
      </c>
      <c r="AO60" s="3">
        <f ca="1">IF(AO$2-$B$2&lt;Forudsætninger!$B$4,IF('Differentierede effekter'!EX60="",IF(Forudsætninger!$B$4&gt;AO$2-$B$2,Input!$G60,0)+IF(Forudsætninger!$B$4=AO$2-$B$2+1,Input!$K60,0),'Differentierede effekter'!EX60),0)</f>
        <v>0</v>
      </c>
      <c r="AP60" s="3">
        <f ca="1">IF(AP$2-$B$2&lt;Forudsætninger!$B$4,IF('Differentierede effekter'!FB60="",IF(Forudsætninger!$B$4&gt;AP$2-$B$2,Input!$G60,0)+IF(Forudsætninger!$B$4=AP$2-$B$2+1,Input!$K60,0),'Differentierede effekter'!FB60),0)</f>
        <v>0</v>
      </c>
      <c r="AQ60" s="3">
        <f ca="1">IF(AQ$2-$B$2&lt;Forudsætninger!$B$4,IF('Differentierede effekter'!FF60="",IF(Forudsætninger!$B$4&gt;AQ$2-$B$2,Input!$G60,0)+IF(Forudsætninger!$B$4=AQ$2-$B$2+1,Input!$K60,0),'Differentierede effekter'!FF60),0)</f>
        <v>0</v>
      </c>
      <c r="AR60" s="3">
        <f ca="1">IF(AR$2-$B$2&lt;Forudsætninger!$B$4,IF('Differentierede effekter'!FJ60="",IF(Forudsætninger!$B$4&gt;AR$2-$B$2,Input!$G60,0)+IF(Forudsætninger!$B$4=AR$2-$B$2+1,Input!$K60,0),'Differentierede effekter'!FJ60),0)</f>
        <v>0</v>
      </c>
      <c r="AS60" s="3">
        <f ca="1">IF(AS$2-$B$2&lt;Forudsætninger!$B$4,IF('Differentierede effekter'!FN60="",IF(Forudsætninger!$B$4&gt;AS$2-$B$2,Input!$G60,0)+IF(Forudsætninger!$B$4=AS$2-$B$2+1,Input!$K60,0),'Differentierede effekter'!FN60),0)</f>
        <v>0</v>
      </c>
      <c r="AT60" s="3">
        <f ca="1">IF(AT$2-$B$2&lt;Forudsætninger!$B$4,IF('Differentierede effekter'!FR60="",IF(Forudsætninger!$B$4&gt;AT$2-$B$2,Input!$G60,0)+IF(Forudsætninger!$B$4=AT$2-$B$2+1,Input!$K60,0),'Differentierede effekter'!FR60),0)</f>
        <v>0</v>
      </c>
      <c r="AU60" s="3">
        <f ca="1">IF(AU$2-$B$2&lt;Forudsætninger!$B$4,IF('Differentierede effekter'!FV60="",IF(Forudsætninger!$B$4&gt;AU$2-$B$2,Input!$G60,0)+IF(Forudsætninger!$B$4=AU$2-$B$2+1,Input!$K60,0),'Differentierede effekter'!FV60),0)</f>
        <v>0</v>
      </c>
      <c r="AV60" s="3">
        <f ca="1">IF(AV$2-$B$2&lt;Forudsætninger!$B$4,IF('Differentierede effekter'!FZ60="",IF(Forudsætninger!$B$4&gt;AV$2-$B$2,Input!$G60,0)+IF(Forudsætninger!$B$4=AV$2-$B$2+1,Input!$K60,0),'Differentierede effekter'!FZ60),0)</f>
        <v>0</v>
      </c>
      <c r="AW60" s="3">
        <f ca="1">IF(AW$2-$B$2&lt;Forudsætninger!$B$4,IF('Differentierede effekter'!GD60="",IF(Forudsætninger!$B$4&gt;AW$2-$B$2,Input!$G60,0)+IF(Forudsætninger!$B$4=AW$2-$B$2+1,Input!$K60,0),'Differentierede effekter'!GD60),0)</f>
        <v>0</v>
      </c>
      <c r="AX60" s="3">
        <f ca="1">IF(AX$2-$B$2&lt;Forudsætninger!$B$4,IF('Differentierede effekter'!GH60="",IF(Forudsætninger!$B$4&gt;AX$2-$B$2,Input!$G60,0)+IF(Forudsætninger!$B$4=AX$2-$B$2+1,Input!$K60,0),'Differentierede effekter'!GH60),0)</f>
        <v>0</v>
      </c>
      <c r="AY60" s="3">
        <f ca="1">IF(AY$2-$B$2&lt;Forudsætninger!$B$4,IF('Differentierede effekter'!GL60="",IF(Forudsætninger!$B$4&gt;AY$2-$B$2,Input!$G60,0)+IF(Forudsætninger!$B$4=AY$2-$B$2+1,Input!$K60,0),'Differentierede effekter'!GL60),0)</f>
        <v>0</v>
      </c>
      <c r="AZ60" s="4">
        <f ca="1">NPV(Forudsætninger!$B$2,BA60:CX60)*(1+Forudsætninger!$B$2)</f>
        <v>0</v>
      </c>
      <c r="BA60" s="3">
        <f ca="1">Forudsætninger!B140*B60</f>
        <v>0</v>
      </c>
      <c r="BB60" s="3">
        <f ca="1">Forudsætninger!C140*C60</f>
        <v>0</v>
      </c>
      <c r="BC60" s="3">
        <f ca="1">Forudsætninger!D140*D60</f>
        <v>0</v>
      </c>
      <c r="BD60" s="3">
        <f ca="1">Forudsætninger!E140*E60</f>
        <v>0</v>
      </c>
      <c r="BE60" s="3">
        <f ca="1">Forudsætninger!F140*F60</f>
        <v>0</v>
      </c>
      <c r="BF60" s="3">
        <f ca="1">Forudsætninger!G140*G60</f>
        <v>0</v>
      </c>
      <c r="BG60" s="3">
        <f ca="1">Forudsætninger!H140*H60</f>
        <v>0</v>
      </c>
      <c r="BH60" s="3">
        <f ca="1">Forudsætninger!I140*I60</f>
        <v>0</v>
      </c>
      <c r="BI60" s="3">
        <f ca="1">Forudsætninger!J140*J60</f>
        <v>0</v>
      </c>
      <c r="BJ60" s="3">
        <f ca="1">Forudsætninger!K140*K60</f>
        <v>0</v>
      </c>
      <c r="BK60" s="3">
        <f ca="1">Forudsætninger!L140*L60</f>
        <v>0</v>
      </c>
      <c r="BL60" s="3">
        <f ca="1">Forudsætninger!M140*M60</f>
        <v>0</v>
      </c>
      <c r="BM60" s="3">
        <f ca="1">Forudsætninger!N140*N60</f>
        <v>0</v>
      </c>
      <c r="BN60" s="3">
        <f ca="1">Forudsætninger!O140*O60</f>
        <v>0</v>
      </c>
      <c r="BO60" s="3">
        <f ca="1">Forudsætninger!P140*P60</f>
        <v>0</v>
      </c>
      <c r="BP60" s="3">
        <f ca="1">Forudsætninger!Q140*Q60</f>
        <v>0</v>
      </c>
      <c r="BQ60" s="3">
        <f ca="1">Forudsætninger!R140*R60</f>
        <v>0</v>
      </c>
      <c r="BR60" s="3">
        <f ca="1">Forudsætninger!S140*S60</f>
        <v>0</v>
      </c>
      <c r="BS60" s="3">
        <f ca="1">Forudsætninger!T140*T60</f>
        <v>0</v>
      </c>
      <c r="BT60" s="3">
        <f ca="1">Forudsætninger!U140*U60</f>
        <v>0</v>
      </c>
      <c r="BU60" s="3">
        <f ca="1">Forudsætninger!V140*V60</f>
        <v>0</v>
      </c>
      <c r="BV60" s="3">
        <f ca="1">Forudsætninger!W140*W60</f>
        <v>0</v>
      </c>
      <c r="BW60" s="3">
        <f ca="1">Forudsætninger!X140*X60</f>
        <v>0</v>
      </c>
      <c r="BX60" s="3">
        <f ca="1">Forudsætninger!Y140*Y60</f>
        <v>0</v>
      </c>
      <c r="BY60" s="3">
        <f ca="1">Forudsætninger!Z140*Z60</f>
        <v>0</v>
      </c>
      <c r="BZ60" s="3">
        <f ca="1">Forudsætninger!AA140*AA60</f>
        <v>0</v>
      </c>
      <c r="CA60" s="3">
        <f ca="1">Forudsætninger!AB140*AB60</f>
        <v>0</v>
      </c>
      <c r="CB60" s="3">
        <f ca="1">Forudsætninger!AC140*AC60</f>
        <v>0</v>
      </c>
      <c r="CC60" s="3">
        <f ca="1">Forudsætninger!AD140*AD60</f>
        <v>0</v>
      </c>
      <c r="CD60" s="3">
        <f ca="1">Forudsætninger!AE140*AE60</f>
        <v>0</v>
      </c>
      <c r="CE60" s="3">
        <f ca="1">Forudsætninger!AF140*AF60</f>
        <v>0</v>
      </c>
      <c r="CF60" s="3">
        <f ca="1">Forudsætninger!AG140*AG60</f>
        <v>0</v>
      </c>
      <c r="CG60" s="3">
        <f ca="1">Forudsætninger!AH140*AH60</f>
        <v>0</v>
      </c>
      <c r="CH60" s="3">
        <f ca="1">Forudsætninger!AI140*AI60</f>
        <v>0</v>
      </c>
      <c r="CI60" s="3">
        <f ca="1">Forudsætninger!AJ140*AJ60</f>
        <v>0</v>
      </c>
      <c r="CJ60" s="3">
        <f ca="1">Forudsætninger!AK140*AK60</f>
        <v>0</v>
      </c>
      <c r="CK60" s="3">
        <f ca="1">Forudsætninger!AL140*AL60</f>
        <v>0</v>
      </c>
      <c r="CL60" s="3">
        <f ca="1">Forudsætninger!AM140*AM60</f>
        <v>0</v>
      </c>
      <c r="CM60" s="3">
        <f ca="1">Forudsætninger!AN140*AN60</f>
        <v>0</v>
      </c>
      <c r="CN60" s="3">
        <f ca="1">Forudsætninger!AO140*AO60</f>
        <v>0</v>
      </c>
      <c r="CO60" s="3">
        <f ca="1">Forudsætninger!AP140*AP60</f>
        <v>0</v>
      </c>
      <c r="CP60" s="3">
        <f ca="1">Forudsætninger!AQ140*AQ60</f>
        <v>0</v>
      </c>
      <c r="CQ60" s="3">
        <f ca="1">Forudsætninger!AR140*AR60</f>
        <v>0</v>
      </c>
      <c r="CR60" s="3">
        <f ca="1">Forudsætninger!AS140*AS60</f>
        <v>0</v>
      </c>
      <c r="CS60" s="3">
        <f ca="1">Forudsætninger!AT140*AT60</f>
        <v>0</v>
      </c>
      <c r="CT60" s="3">
        <f ca="1">Forudsætninger!AU140*AU60</f>
        <v>0</v>
      </c>
      <c r="CU60" s="3">
        <f ca="1">Forudsætninger!AV140*AV60</f>
        <v>0</v>
      </c>
      <c r="CV60" s="3">
        <f ca="1">Forudsætninger!AW140*AW60</f>
        <v>0</v>
      </c>
      <c r="CW60" s="3">
        <f ca="1">Forudsætninger!AX140*AX60</f>
        <v>0</v>
      </c>
      <c r="CX60" s="3">
        <f ca="1">Forudsætninger!AY140*AY60</f>
        <v>0</v>
      </c>
      <c r="CY60" s="4">
        <f ca="1">NPV(Forudsætninger!$B$3,CZ60:EW60)*(1+Forudsætninger!$B$3)</f>
        <v>0</v>
      </c>
      <c r="CZ60" s="3">
        <f ca="1">Forudsætninger!E286*B60</f>
        <v>0</v>
      </c>
      <c r="DA60" s="3">
        <f ca="1">Forudsætninger!F286*C60</f>
        <v>0</v>
      </c>
      <c r="DB60" s="3">
        <f ca="1">Forudsætninger!G286*D60</f>
        <v>0</v>
      </c>
      <c r="DC60" s="3">
        <f ca="1">Forudsætninger!H286*E60</f>
        <v>0</v>
      </c>
      <c r="DD60" s="3">
        <f ca="1">Forudsætninger!I286*F60</f>
        <v>0</v>
      </c>
      <c r="DE60" s="3">
        <f ca="1">Forudsætninger!J286*G60</f>
        <v>0</v>
      </c>
      <c r="DF60" s="3">
        <f ca="1">Forudsætninger!K286*H60</f>
        <v>0</v>
      </c>
      <c r="DG60" s="3">
        <f ca="1">Forudsætninger!L286*I60</f>
        <v>0</v>
      </c>
      <c r="DH60" s="3">
        <f ca="1">Forudsætninger!M286*J60</f>
        <v>0</v>
      </c>
      <c r="DI60" s="3">
        <f ca="1">Forudsætninger!N286*K60</f>
        <v>0</v>
      </c>
      <c r="DJ60" s="3">
        <f ca="1">Forudsætninger!O286*L60</f>
        <v>0</v>
      </c>
      <c r="DK60" s="3">
        <f ca="1">Forudsætninger!P286*M60</f>
        <v>0</v>
      </c>
      <c r="DL60" s="3">
        <f ca="1">Forudsætninger!Q286*N60</f>
        <v>0</v>
      </c>
      <c r="DM60" s="3">
        <f ca="1">Forudsætninger!R286*O60</f>
        <v>0</v>
      </c>
      <c r="DN60" s="3">
        <f ca="1">Forudsætninger!S286*P60</f>
        <v>0</v>
      </c>
      <c r="DO60" s="3">
        <f ca="1">Forudsætninger!T286*Q60</f>
        <v>0</v>
      </c>
      <c r="DP60" s="3">
        <f ca="1">Forudsætninger!U286*R60</f>
        <v>0</v>
      </c>
      <c r="DQ60" s="3">
        <f ca="1">Forudsætninger!V286*S60</f>
        <v>0</v>
      </c>
      <c r="DR60" s="3">
        <f ca="1">Forudsætninger!W286*T60</f>
        <v>0</v>
      </c>
      <c r="DS60" s="3">
        <f ca="1">Forudsætninger!X286*U60</f>
        <v>0</v>
      </c>
      <c r="DT60" s="3">
        <f ca="1">Forudsætninger!Y286*V60</f>
        <v>0</v>
      </c>
      <c r="DU60" s="3">
        <f ca="1">Forudsætninger!Z286*W60</f>
        <v>0</v>
      </c>
      <c r="DV60" s="3">
        <f ca="1">Forudsætninger!AA286*X60</f>
        <v>0</v>
      </c>
      <c r="DW60" s="3">
        <f ca="1">Forudsætninger!AB286*Y60</f>
        <v>0</v>
      </c>
      <c r="DX60" s="3">
        <f ca="1">Forudsætninger!AC286*Z60</f>
        <v>0</v>
      </c>
      <c r="DY60" s="3">
        <f ca="1">Forudsætninger!AD286*AA60</f>
        <v>0</v>
      </c>
      <c r="DZ60" s="3">
        <f ca="1">Forudsætninger!AE286*AB60</f>
        <v>0</v>
      </c>
      <c r="EA60" s="3">
        <f ca="1">Forudsætninger!AF286*AC60</f>
        <v>0</v>
      </c>
      <c r="EB60" s="3">
        <f ca="1">Forudsætninger!AG286*AD60</f>
        <v>0</v>
      </c>
      <c r="EC60" s="3">
        <f ca="1">Forudsætninger!AH286*AE60</f>
        <v>0</v>
      </c>
      <c r="ED60" s="3">
        <f ca="1">Forudsætninger!AI286*AF60</f>
        <v>0</v>
      </c>
      <c r="EE60" s="3">
        <f ca="1">Forudsætninger!AJ286*AG60</f>
        <v>0</v>
      </c>
      <c r="EF60" s="3">
        <f ca="1">Forudsætninger!AK286*AH60</f>
        <v>0</v>
      </c>
      <c r="EG60" s="3">
        <f ca="1">Forudsætninger!AL286*AI60</f>
        <v>0</v>
      </c>
      <c r="EH60" s="3">
        <f ca="1">Forudsætninger!AM286*AJ60</f>
        <v>0</v>
      </c>
      <c r="EI60" s="3">
        <f ca="1">Forudsætninger!AN286*AK60</f>
        <v>0</v>
      </c>
      <c r="EJ60" s="3">
        <f ca="1">Forudsætninger!AO286*AL60</f>
        <v>0</v>
      </c>
      <c r="EK60" s="3">
        <f ca="1">Forudsætninger!AP286*AM60</f>
        <v>0</v>
      </c>
      <c r="EL60" s="3">
        <f ca="1">Forudsætninger!AQ286*AN60</f>
        <v>0</v>
      </c>
      <c r="EM60" s="3">
        <f ca="1">Forudsætninger!AR286*AO60</f>
        <v>0</v>
      </c>
      <c r="EN60" s="3">
        <f ca="1">Forudsætninger!AS286*AP60</f>
        <v>0</v>
      </c>
      <c r="EO60" s="3">
        <f ca="1">Forudsætninger!AT286*AQ60</f>
        <v>0</v>
      </c>
      <c r="EP60" s="3">
        <f ca="1">Forudsætninger!AU286*AR60</f>
        <v>0</v>
      </c>
      <c r="EQ60" s="3">
        <f ca="1">Forudsætninger!AV286*AS60</f>
        <v>0</v>
      </c>
      <c r="ER60" s="3">
        <f ca="1">Forudsætninger!AW286*AT60</f>
        <v>0</v>
      </c>
      <c r="ES60" s="3">
        <f ca="1">Forudsætninger!AX286*AU60</f>
        <v>0</v>
      </c>
      <c r="ET60" s="3">
        <f ca="1">Forudsætninger!AY286*AV60</f>
        <v>0</v>
      </c>
      <c r="EU60" s="3">
        <f ca="1">Forudsætninger!AZ286*AW60</f>
        <v>0</v>
      </c>
      <c r="EV60" s="3">
        <f ca="1">Forudsætninger!BA286*AX60</f>
        <v>0</v>
      </c>
      <c r="EW60" s="3">
        <f ca="1">Forudsætninger!BB286*AY60</f>
        <v>0</v>
      </c>
      <c r="EX60" s="3">
        <f ca="1">IF(Input!$B60="I",$AZ60,0)</f>
        <v>0</v>
      </c>
      <c r="EY60" s="3">
        <f ca="1">IF(Input!$B60="II",$AZ60,0)</f>
        <v>0</v>
      </c>
      <c r="EZ60" s="3">
        <f ca="1">IF(Input!$B60="III",$AZ60,0)</f>
        <v>0</v>
      </c>
      <c r="FA60" s="3">
        <f ca="1">IF(Input!$B60="IV",$AZ60,0)</f>
        <v>0</v>
      </c>
      <c r="FB60" s="3">
        <f ca="1">IF(Input!$B60="I",$CY60,0)</f>
        <v>0</v>
      </c>
      <c r="FC60" s="3">
        <f ca="1">IF(Input!$B60="II",$CY60,0)</f>
        <v>0</v>
      </c>
      <c r="FD60" s="3">
        <f ca="1">IF(Input!$B60="III",$CY60,0)</f>
        <v>0</v>
      </c>
      <c r="FE60" s="3">
        <f ca="1">IF(Input!$B60="IV",$CY60,0)</f>
        <v>0</v>
      </c>
      <c r="FF60" s="3">
        <f ca="1">IF(Input!$C60="Økonomisk",$AZ60,0)</f>
        <v>0</v>
      </c>
      <c r="FG60" s="3">
        <f ca="1">IF(Input!$C60="Miljø",$AZ60,0)</f>
        <v>0</v>
      </c>
    </row>
    <row r="61" spans="1:163">
      <c r="A61" s="2" t="str">
        <f ca="1">IF(Input!A61="","",Input!A61)</f>
        <v/>
      </c>
      <c r="B61" s="3">
        <f ca="1">IF('Differentierede effekter'!D61="",Input!J61+Input!G61+IF(Forudsætninger!$B$4=1,Input!K61,0),'Differentierede effekter'!D61)</f>
        <v>0</v>
      </c>
      <c r="C61" s="3">
        <f ca="1">IF(C$2-$B$2&lt;Forudsætninger!$B$4,IF('Differentierede effekter'!H61="",IF(Forudsætninger!$B$4&gt;C$2-$B$2,Input!$G61,0)+IF(Forudsætninger!$B$4=C$2-$B$2+1,Input!$K61,0),'Differentierede effekter'!H61),0)</f>
        <v>0</v>
      </c>
      <c r="D61" s="3">
        <f ca="1">IF(D$2-$B$2&lt;Forudsætninger!$B$4,IF('Differentierede effekter'!L61="",IF(Forudsætninger!$B$4&gt;D$2-$B$2,Input!$G61,0)+IF(Forudsætninger!$B$4=D$2-$B$2+1,Input!$K61,0),'Differentierede effekter'!L61),0)</f>
        <v>0</v>
      </c>
      <c r="E61" s="3">
        <f ca="1">IF(E$2-$B$2&lt;Forudsætninger!$B$4,IF('Differentierede effekter'!P61="",IF(Forudsætninger!$B$4&gt;E$2-$B$2,Input!$G61,0)+IF(Forudsætninger!$B$4=E$2-$B$2+1,Input!$K61,0),'Differentierede effekter'!P61),0)</f>
        <v>0</v>
      </c>
      <c r="F61" s="3">
        <f ca="1">IF(F$2-$B$2&lt;Forudsætninger!$B$4,IF('Differentierede effekter'!T61="",IF(Forudsætninger!$B$4&gt;F$2-$B$2,Input!$G61,0)+IF(Forudsætninger!$B$4=F$2-$B$2+1,Input!$K61,0),'Differentierede effekter'!T61),0)</f>
        <v>0</v>
      </c>
      <c r="G61" s="3">
        <f ca="1">IF(G$2-$B$2&lt;Forudsætninger!$B$4,IF('Differentierede effekter'!X61="",IF(Forudsætninger!$B$4&gt;G$2-$B$2,Input!$G61,0)+IF(Forudsætninger!$B$4=G$2-$B$2+1,Input!$K61,0),'Differentierede effekter'!X61),0)</f>
        <v>0</v>
      </c>
      <c r="H61" s="3">
        <f ca="1">IF(H$2-$B$2&lt;Forudsætninger!$B$4,IF('Differentierede effekter'!AB61="",IF(Forudsætninger!$B$4&gt;H$2-$B$2,Input!$G61,0)+IF(Forudsætninger!$B$4=H$2-$B$2+1,Input!$K61,0),'Differentierede effekter'!AB61),0)</f>
        <v>0</v>
      </c>
      <c r="I61" s="3">
        <f ca="1">IF(I$2-$B$2&lt;Forudsætninger!$B$4,IF('Differentierede effekter'!AF61="",IF(Forudsætninger!$B$4&gt;I$2-$B$2,Input!$G61,0)+IF(Forudsætninger!$B$4=I$2-$B$2+1,Input!$K61,0),'Differentierede effekter'!AF61),0)</f>
        <v>0</v>
      </c>
      <c r="J61" s="3">
        <f ca="1">IF(J$2-$B$2&lt;Forudsætninger!$B$4,IF('Differentierede effekter'!AJ61="",IF(Forudsætninger!$B$4&gt;J$2-$B$2,Input!$G61,0)+IF(Forudsætninger!$B$4=J$2-$B$2+1,Input!$K61,0),'Differentierede effekter'!AJ61),0)</f>
        <v>0</v>
      </c>
      <c r="K61" s="3">
        <f ca="1">IF(K$2-$B$2&lt;Forudsætninger!$B$4,IF('Differentierede effekter'!AN61="",IF(Forudsætninger!$B$4&gt;K$2-$B$2,Input!$G61,0)+IF(Forudsætninger!$B$4=K$2-$B$2+1,Input!$K61,0),'Differentierede effekter'!AN61),0)</f>
        <v>0</v>
      </c>
      <c r="L61" s="3">
        <f ca="1">IF(L$2-$B$2&lt;Forudsætninger!$B$4,IF('Differentierede effekter'!AR61="",IF(Forudsætninger!$B$4&gt;L$2-$B$2,Input!$G61,0)+IF(Forudsætninger!$B$4=L$2-$B$2+1,Input!$K61,0),'Differentierede effekter'!AR61),0)</f>
        <v>0</v>
      </c>
      <c r="M61" s="3">
        <f ca="1">IF(M$2-$B$2&lt;Forudsætninger!$B$4,IF('Differentierede effekter'!AV61="",IF(Forudsætninger!$B$4&gt;M$2-$B$2,Input!$G61,0)+IF(Forudsætninger!$B$4=M$2-$B$2+1,Input!$K61,0),'Differentierede effekter'!AV61),0)</f>
        <v>0</v>
      </c>
      <c r="N61" s="3">
        <f ca="1">IF(N$2-$B$2&lt;Forudsætninger!$B$4,IF('Differentierede effekter'!AZ61="",IF(Forudsætninger!$B$4&gt;N$2-$B$2,Input!$G61,0)+IF(Forudsætninger!$B$4=N$2-$B$2+1,Input!$K61,0),'Differentierede effekter'!AZ61),0)</f>
        <v>0</v>
      </c>
      <c r="O61" s="3">
        <f ca="1">IF(O$2-$B$2&lt;Forudsætninger!$B$4,IF('Differentierede effekter'!BD61="",IF(Forudsætninger!$B$4&gt;O$2-$B$2,Input!$G61,0)+IF(Forudsætninger!$B$4=O$2-$B$2+1,Input!$K61,0),'Differentierede effekter'!BD61),0)</f>
        <v>0</v>
      </c>
      <c r="P61" s="3">
        <f ca="1">IF(P$2-$B$2&lt;Forudsætninger!$B$4,IF('Differentierede effekter'!BH61="",IF(Forudsætninger!$B$4&gt;P$2-$B$2,Input!$G61,0)+IF(Forudsætninger!$B$4=P$2-$B$2+1,Input!$K61,0),'Differentierede effekter'!BH61),0)</f>
        <v>0</v>
      </c>
      <c r="Q61" s="3">
        <f ca="1">IF(Q$2-$B$2&lt;Forudsætninger!$B$4,IF('Differentierede effekter'!BL61="",IF(Forudsætninger!$B$4&gt;Q$2-$B$2,Input!$G61,0)+IF(Forudsætninger!$B$4=Q$2-$B$2+1,Input!$K61,0),'Differentierede effekter'!BL61),0)</f>
        <v>0</v>
      </c>
      <c r="R61" s="3">
        <f ca="1">IF(R$2-$B$2&lt;Forudsætninger!$B$4,IF('Differentierede effekter'!BP61="",IF(Forudsætninger!$B$4&gt;R$2-$B$2,Input!$G61,0)+IF(Forudsætninger!$B$4=R$2-$B$2+1,Input!$K61,0),'Differentierede effekter'!BP61),0)</f>
        <v>0</v>
      </c>
      <c r="S61" s="3">
        <f ca="1">IF(S$2-$B$2&lt;Forudsætninger!$B$4,IF('Differentierede effekter'!BT61="",IF(Forudsætninger!$B$4&gt;S$2-$B$2,Input!$G61,0)+IF(Forudsætninger!$B$4=S$2-$B$2+1,Input!$K61,0),'Differentierede effekter'!BT61),0)</f>
        <v>0</v>
      </c>
      <c r="T61" s="3">
        <f ca="1">IF(T$2-$B$2&lt;Forudsætninger!$B$4,IF('Differentierede effekter'!BX61="",IF(Forudsætninger!$B$4&gt;T$2-$B$2,Input!$G61,0)+IF(Forudsætninger!$B$4=T$2-$B$2+1,Input!$K61,0),'Differentierede effekter'!BX61),0)</f>
        <v>0</v>
      </c>
      <c r="U61" s="3">
        <f ca="1">IF(U$2-$B$2&lt;Forudsætninger!$B$4,IF('Differentierede effekter'!CB61="",IF(Forudsætninger!$B$4&gt;U$2-$B$2,Input!$G61,0)+IF(Forudsætninger!$B$4=U$2-$B$2+1,Input!$K61,0),'Differentierede effekter'!CB61),0)</f>
        <v>0</v>
      </c>
      <c r="V61" s="3">
        <f ca="1">IF(V$2-$B$2&lt;Forudsætninger!$B$4,IF('Differentierede effekter'!CF61="",IF(Forudsætninger!$B$4&gt;V$2-$B$2,Input!$G61,0)+IF(Forudsætninger!$B$4=V$2-$B$2+1,Input!$K61,0),'Differentierede effekter'!CF61),0)</f>
        <v>0</v>
      </c>
      <c r="W61" s="3">
        <f ca="1">IF(W$2-$B$2&lt;Forudsætninger!$B$4,IF('Differentierede effekter'!CJ61="",IF(Forudsætninger!$B$4&gt;W$2-$B$2,Input!$G61,0)+IF(Forudsætninger!$B$4=W$2-$B$2+1,Input!$K61,0),'Differentierede effekter'!CJ61),0)</f>
        <v>0</v>
      </c>
      <c r="X61" s="3">
        <f ca="1">IF(X$2-$B$2&lt;Forudsætninger!$B$4,IF('Differentierede effekter'!CN61="",IF(Forudsætninger!$B$4&gt;X$2-$B$2,Input!$G61,0)+IF(Forudsætninger!$B$4=X$2-$B$2+1,Input!$K61,0),'Differentierede effekter'!CN61),0)</f>
        <v>0</v>
      </c>
      <c r="Y61" s="3">
        <f ca="1">IF(Y$2-$B$2&lt;Forudsætninger!$B$4,IF('Differentierede effekter'!CR61="",IF(Forudsætninger!$B$4&gt;Y$2-$B$2,Input!$G61,0)+IF(Forudsætninger!$B$4=Y$2-$B$2+1,Input!$K61,0),'Differentierede effekter'!CR61),0)</f>
        <v>0</v>
      </c>
      <c r="Z61" s="3">
        <f ca="1">IF(Z$2-$B$2&lt;Forudsætninger!$B$4,IF('Differentierede effekter'!CV61="",IF(Forudsætninger!$B$4&gt;Z$2-$B$2,Input!$G61,0)+IF(Forudsætninger!$B$4=Z$2-$B$2+1,Input!$K61,0),'Differentierede effekter'!CV61),0)</f>
        <v>0</v>
      </c>
      <c r="AA61" s="3">
        <f ca="1">IF(AA$2-$B$2&lt;Forudsætninger!$B$4,IF('Differentierede effekter'!CZ61="",IF(Forudsætninger!$B$4&gt;AA$2-$B$2,Input!$G61,0)+IF(Forudsætninger!$B$4=AA$2-$B$2+1,Input!$K61,0),'Differentierede effekter'!CZ61),0)</f>
        <v>0</v>
      </c>
      <c r="AB61" s="3">
        <f ca="1">IF(AB$2-$B$2&lt;Forudsætninger!$B$4,IF('Differentierede effekter'!DD61="",IF(Forudsætninger!$B$4&gt;AB$2-$B$2,Input!$G61,0)+IF(Forudsætninger!$B$4=AB$2-$B$2+1,Input!$K61,0),'Differentierede effekter'!DD61),0)</f>
        <v>0</v>
      </c>
      <c r="AC61" s="3">
        <f ca="1">IF(AC$2-$B$2&lt;Forudsætninger!$B$4,IF('Differentierede effekter'!DH61="",IF(Forudsætninger!$B$4&gt;AC$2-$B$2,Input!$G61,0)+IF(Forudsætninger!$B$4=AC$2-$B$2+1,Input!$K61,0),'Differentierede effekter'!DH61),0)</f>
        <v>0</v>
      </c>
      <c r="AD61" s="3">
        <f ca="1">IF(AD$2-$B$2&lt;Forudsætninger!$B$4,IF('Differentierede effekter'!DL61="",IF(Forudsætninger!$B$4&gt;AD$2-$B$2,Input!$G61,0)+IF(Forudsætninger!$B$4=AD$2-$B$2+1,Input!$K61,0),'Differentierede effekter'!DL61),0)</f>
        <v>0</v>
      </c>
      <c r="AE61" s="3">
        <f ca="1">IF(AE$2-$B$2&lt;Forudsætninger!$B$4,IF('Differentierede effekter'!DP61="",IF(Forudsætninger!$B$4&gt;AE$2-$B$2,Input!$G61,0)+IF(Forudsætninger!$B$4=AE$2-$B$2+1,Input!$K61,0),'Differentierede effekter'!DP61),0)</f>
        <v>0</v>
      </c>
      <c r="AF61" s="3">
        <f ca="1">IF(AF$2-$B$2&lt;Forudsætninger!$B$4,IF('Differentierede effekter'!DQ61="",IF(Forudsætninger!$B$4&gt;AF$2-$B$2,Input!$G61,0)+IF(Forudsætninger!$B$4=AF$2-$B$2+1,Input!$K61,0),'Differentierede effekter'!DQ61),0)</f>
        <v>0</v>
      </c>
      <c r="AG61" s="3">
        <f ca="1">IF(AG$2-$B$2&lt;Forudsætninger!$B$4,IF('Differentierede effekter'!DU61="",IF(Forudsætninger!$B$4&gt;AG$2-$B$2,Input!$G61,0)+IF(Forudsætninger!$B$4=AG$2-$B$2+1,Input!$K61,0),'Differentierede effekter'!DU61),0)</f>
        <v>0</v>
      </c>
      <c r="AH61" s="3">
        <f ca="1">IF(AH$2-$B$2&lt;Forudsætninger!$B$4,IF('Differentierede effekter'!DY61="",IF(Forudsætninger!$B$4&gt;AH$2-$B$2,Input!$G61,0)+IF(Forudsætninger!$B$4=AH$2-$B$2+1,Input!$K61,0),'Differentierede effekter'!DY61),0)</f>
        <v>0</v>
      </c>
      <c r="AI61" s="3">
        <f ca="1">IF(AI$2-$B$2&lt;Forudsætninger!$B$4,IF('Differentierede effekter'!EC61="",IF(Forudsætninger!$B$4&gt;AI$2-$B$2,Input!$G61,0)+IF(Forudsætninger!$B$4=AI$2-$B$2+1,Input!$K61,0),'Differentierede effekter'!EC61),0)</f>
        <v>0</v>
      </c>
      <c r="AJ61" s="3">
        <f ca="1">IF(AJ$2-$B$2&lt;Forudsætninger!$B$4,IF('Differentierede effekter'!EG61="",IF(Forudsætninger!$B$4&gt;AJ$2-$B$2,Input!$G61,0)+IF(Forudsætninger!$B$4=AJ$2-$B$2+1,Input!$K61,0),'Differentierede effekter'!EG61),0)</f>
        <v>0</v>
      </c>
      <c r="AK61" s="3">
        <f ca="1">IF(AK$2-$B$2&lt;Forudsætninger!$B$4,IF('Differentierede effekter'!EK61="",IF(Forudsætninger!$B$4&gt;AK$2-$B$2,Input!$G61,0)+IF(Forudsætninger!$B$4=AK$2-$B$2+1,Input!$K61,0),'Differentierede effekter'!EK61),0)</f>
        <v>0</v>
      </c>
      <c r="AL61" s="3">
        <f ca="1">IF(AL$2-$B$2&lt;Forudsætninger!$B$4,IF('Differentierede effekter'!EO61="",IF(Forudsætninger!$B$4&gt;AL$2-$B$2,Input!$G61,0)+IF(Forudsætninger!$B$4=AL$2-$B$2+1,Input!$K61,0),'Differentierede effekter'!EO61),0)</f>
        <v>0</v>
      </c>
      <c r="AM61" s="3">
        <f ca="1">IF(AM$2-$B$2&lt;Forudsætninger!$B$4,IF('Differentierede effekter'!EP61="",IF(Forudsætninger!$B$4&gt;AM$2-$B$2,Input!$G61,0)+IF(Forudsætninger!$B$4=AM$2-$B$2+1,Input!$K61,0),'Differentierede effekter'!EP61),0)</f>
        <v>0</v>
      </c>
      <c r="AN61" s="3">
        <f ca="1">IF(AN$2-$B$2&lt;Forudsætninger!$B$4,IF('Differentierede effekter'!ET61="",IF(Forudsætninger!$B$4&gt;AN$2-$B$2,Input!$G61,0)+IF(Forudsætninger!$B$4=AN$2-$B$2+1,Input!$K61,0),'Differentierede effekter'!ET61),0)</f>
        <v>0</v>
      </c>
      <c r="AO61" s="3">
        <f ca="1">IF(AO$2-$B$2&lt;Forudsætninger!$B$4,IF('Differentierede effekter'!EX61="",IF(Forudsætninger!$B$4&gt;AO$2-$B$2,Input!$G61,0)+IF(Forudsætninger!$B$4=AO$2-$B$2+1,Input!$K61,0),'Differentierede effekter'!EX61),0)</f>
        <v>0</v>
      </c>
      <c r="AP61" s="3">
        <f ca="1">IF(AP$2-$B$2&lt;Forudsætninger!$B$4,IF('Differentierede effekter'!FB61="",IF(Forudsætninger!$B$4&gt;AP$2-$B$2,Input!$G61,0)+IF(Forudsætninger!$B$4=AP$2-$B$2+1,Input!$K61,0),'Differentierede effekter'!FB61),0)</f>
        <v>0</v>
      </c>
      <c r="AQ61" s="3">
        <f ca="1">IF(AQ$2-$B$2&lt;Forudsætninger!$B$4,IF('Differentierede effekter'!FF61="",IF(Forudsætninger!$B$4&gt;AQ$2-$B$2,Input!$G61,0)+IF(Forudsætninger!$B$4=AQ$2-$B$2+1,Input!$K61,0),'Differentierede effekter'!FF61),0)</f>
        <v>0</v>
      </c>
      <c r="AR61" s="3">
        <f ca="1">IF(AR$2-$B$2&lt;Forudsætninger!$B$4,IF('Differentierede effekter'!FJ61="",IF(Forudsætninger!$B$4&gt;AR$2-$B$2,Input!$G61,0)+IF(Forudsætninger!$B$4=AR$2-$B$2+1,Input!$K61,0),'Differentierede effekter'!FJ61),0)</f>
        <v>0</v>
      </c>
      <c r="AS61" s="3">
        <f ca="1">IF(AS$2-$B$2&lt;Forudsætninger!$B$4,IF('Differentierede effekter'!FN61="",IF(Forudsætninger!$B$4&gt;AS$2-$B$2,Input!$G61,0)+IF(Forudsætninger!$B$4=AS$2-$B$2+1,Input!$K61,0),'Differentierede effekter'!FN61),0)</f>
        <v>0</v>
      </c>
      <c r="AT61" s="3">
        <f ca="1">IF(AT$2-$B$2&lt;Forudsætninger!$B$4,IF('Differentierede effekter'!FR61="",IF(Forudsætninger!$B$4&gt;AT$2-$B$2,Input!$G61,0)+IF(Forudsætninger!$B$4=AT$2-$B$2+1,Input!$K61,0),'Differentierede effekter'!FR61),0)</f>
        <v>0</v>
      </c>
      <c r="AU61" s="3">
        <f ca="1">IF(AU$2-$B$2&lt;Forudsætninger!$B$4,IF('Differentierede effekter'!FV61="",IF(Forudsætninger!$B$4&gt;AU$2-$B$2,Input!$G61,0)+IF(Forudsætninger!$B$4=AU$2-$B$2+1,Input!$K61,0),'Differentierede effekter'!FV61),0)</f>
        <v>0</v>
      </c>
      <c r="AV61" s="3">
        <f ca="1">IF(AV$2-$B$2&lt;Forudsætninger!$B$4,IF('Differentierede effekter'!FZ61="",IF(Forudsætninger!$B$4&gt;AV$2-$B$2,Input!$G61,0)+IF(Forudsætninger!$B$4=AV$2-$B$2+1,Input!$K61,0),'Differentierede effekter'!FZ61),0)</f>
        <v>0</v>
      </c>
      <c r="AW61" s="3">
        <f ca="1">IF(AW$2-$B$2&lt;Forudsætninger!$B$4,IF('Differentierede effekter'!GD61="",IF(Forudsætninger!$B$4&gt;AW$2-$B$2,Input!$G61,0)+IF(Forudsætninger!$B$4=AW$2-$B$2+1,Input!$K61,0),'Differentierede effekter'!GD61),0)</f>
        <v>0</v>
      </c>
      <c r="AX61" s="3">
        <f ca="1">IF(AX$2-$B$2&lt;Forudsætninger!$B$4,IF('Differentierede effekter'!GH61="",IF(Forudsætninger!$B$4&gt;AX$2-$B$2,Input!$G61,0)+IF(Forudsætninger!$B$4=AX$2-$B$2+1,Input!$K61,0),'Differentierede effekter'!GH61),0)</f>
        <v>0</v>
      </c>
      <c r="AY61" s="3">
        <f ca="1">IF(AY$2-$B$2&lt;Forudsætninger!$B$4,IF('Differentierede effekter'!GL61="",IF(Forudsætninger!$B$4&gt;AY$2-$B$2,Input!$G61,0)+IF(Forudsætninger!$B$4=AY$2-$B$2+1,Input!$K61,0),'Differentierede effekter'!GL61),0)</f>
        <v>0</v>
      </c>
      <c r="AZ61" s="4">
        <f ca="1">NPV(Forudsætninger!$B$2,BA61:CX61)*(1+Forudsætninger!$B$2)</f>
        <v>0</v>
      </c>
      <c r="BA61" s="3">
        <f ca="1">Forudsætninger!B141*B61</f>
        <v>0</v>
      </c>
      <c r="BB61" s="3">
        <f ca="1">Forudsætninger!C141*C61</f>
        <v>0</v>
      </c>
      <c r="BC61" s="3">
        <f ca="1">Forudsætninger!D141*D61</f>
        <v>0</v>
      </c>
      <c r="BD61" s="3">
        <f ca="1">Forudsætninger!E141*E61</f>
        <v>0</v>
      </c>
      <c r="BE61" s="3">
        <f ca="1">Forudsætninger!F141*F61</f>
        <v>0</v>
      </c>
      <c r="BF61" s="3">
        <f ca="1">Forudsætninger!G141*G61</f>
        <v>0</v>
      </c>
      <c r="BG61" s="3">
        <f ca="1">Forudsætninger!H141*H61</f>
        <v>0</v>
      </c>
      <c r="BH61" s="3">
        <f ca="1">Forudsætninger!I141*I61</f>
        <v>0</v>
      </c>
      <c r="BI61" s="3">
        <f ca="1">Forudsætninger!J141*J61</f>
        <v>0</v>
      </c>
      <c r="BJ61" s="3">
        <f ca="1">Forudsætninger!K141*K61</f>
        <v>0</v>
      </c>
      <c r="BK61" s="3">
        <f ca="1">Forudsætninger!L141*L61</f>
        <v>0</v>
      </c>
      <c r="BL61" s="3">
        <f ca="1">Forudsætninger!M141*M61</f>
        <v>0</v>
      </c>
      <c r="BM61" s="3">
        <f ca="1">Forudsætninger!N141*N61</f>
        <v>0</v>
      </c>
      <c r="BN61" s="3">
        <f ca="1">Forudsætninger!O141*O61</f>
        <v>0</v>
      </c>
      <c r="BO61" s="3">
        <f ca="1">Forudsætninger!P141*P61</f>
        <v>0</v>
      </c>
      <c r="BP61" s="3">
        <f ca="1">Forudsætninger!Q141*Q61</f>
        <v>0</v>
      </c>
      <c r="BQ61" s="3">
        <f ca="1">Forudsætninger!R141*R61</f>
        <v>0</v>
      </c>
      <c r="BR61" s="3">
        <f ca="1">Forudsætninger!S141*S61</f>
        <v>0</v>
      </c>
      <c r="BS61" s="3">
        <f ca="1">Forudsætninger!T141*T61</f>
        <v>0</v>
      </c>
      <c r="BT61" s="3">
        <f ca="1">Forudsætninger!U141*U61</f>
        <v>0</v>
      </c>
      <c r="BU61" s="3">
        <f ca="1">Forudsætninger!V141*V61</f>
        <v>0</v>
      </c>
      <c r="BV61" s="3">
        <f ca="1">Forudsætninger!W141*W61</f>
        <v>0</v>
      </c>
      <c r="BW61" s="3">
        <f ca="1">Forudsætninger!X141*X61</f>
        <v>0</v>
      </c>
      <c r="BX61" s="3">
        <f ca="1">Forudsætninger!Y141*Y61</f>
        <v>0</v>
      </c>
      <c r="BY61" s="3">
        <f ca="1">Forudsætninger!Z141*Z61</f>
        <v>0</v>
      </c>
      <c r="BZ61" s="3">
        <f ca="1">Forudsætninger!AA141*AA61</f>
        <v>0</v>
      </c>
      <c r="CA61" s="3">
        <f ca="1">Forudsætninger!AB141*AB61</f>
        <v>0</v>
      </c>
      <c r="CB61" s="3">
        <f ca="1">Forudsætninger!AC141*AC61</f>
        <v>0</v>
      </c>
      <c r="CC61" s="3">
        <f ca="1">Forudsætninger!AD141*AD61</f>
        <v>0</v>
      </c>
      <c r="CD61" s="3">
        <f ca="1">Forudsætninger!AE141*AE61</f>
        <v>0</v>
      </c>
      <c r="CE61" s="3">
        <f ca="1">Forudsætninger!AF141*AF61</f>
        <v>0</v>
      </c>
      <c r="CF61" s="3">
        <f ca="1">Forudsætninger!AG141*AG61</f>
        <v>0</v>
      </c>
      <c r="CG61" s="3">
        <f ca="1">Forudsætninger!AH141*AH61</f>
        <v>0</v>
      </c>
      <c r="CH61" s="3">
        <f ca="1">Forudsætninger!AI141*AI61</f>
        <v>0</v>
      </c>
      <c r="CI61" s="3">
        <f ca="1">Forudsætninger!AJ141*AJ61</f>
        <v>0</v>
      </c>
      <c r="CJ61" s="3">
        <f ca="1">Forudsætninger!AK141*AK61</f>
        <v>0</v>
      </c>
      <c r="CK61" s="3">
        <f ca="1">Forudsætninger!AL141*AL61</f>
        <v>0</v>
      </c>
      <c r="CL61" s="3">
        <f ca="1">Forudsætninger!AM141*AM61</f>
        <v>0</v>
      </c>
      <c r="CM61" s="3">
        <f ca="1">Forudsætninger!AN141*AN61</f>
        <v>0</v>
      </c>
      <c r="CN61" s="3">
        <f ca="1">Forudsætninger!AO141*AO61</f>
        <v>0</v>
      </c>
      <c r="CO61" s="3">
        <f ca="1">Forudsætninger!AP141*AP61</f>
        <v>0</v>
      </c>
      <c r="CP61" s="3">
        <f ca="1">Forudsætninger!AQ141*AQ61</f>
        <v>0</v>
      </c>
      <c r="CQ61" s="3">
        <f ca="1">Forudsætninger!AR141*AR61</f>
        <v>0</v>
      </c>
      <c r="CR61" s="3">
        <f ca="1">Forudsætninger!AS141*AS61</f>
        <v>0</v>
      </c>
      <c r="CS61" s="3">
        <f ca="1">Forudsætninger!AT141*AT61</f>
        <v>0</v>
      </c>
      <c r="CT61" s="3">
        <f ca="1">Forudsætninger!AU141*AU61</f>
        <v>0</v>
      </c>
      <c r="CU61" s="3">
        <f ca="1">Forudsætninger!AV141*AV61</f>
        <v>0</v>
      </c>
      <c r="CV61" s="3">
        <f ca="1">Forudsætninger!AW141*AW61</f>
        <v>0</v>
      </c>
      <c r="CW61" s="3">
        <f ca="1">Forudsætninger!AX141*AX61</f>
        <v>0</v>
      </c>
      <c r="CX61" s="3">
        <f ca="1">Forudsætninger!AY141*AY61</f>
        <v>0</v>
      </c>
      <c r="CY61" s="4">
        <f ca="1">NPV(Forudsætninger!$B$3,CZ61:EW61)*(1+Forudsætninger!$B$3)</f>
        <v>0</v>
      </c>
      <c r="CZ61" s="3">
        <f ca="1">Forudsætninger!E287*B61</f>
        <v>0</v>
      </c>
      <c r="DA61" s="3">
        <f ca="1">Forudsætninger!F287*C61</f>
        <v>0</v>
      </c>
      <c r="DB61" s="3">
        <f ca="1">Forudsætninger!G287*D61</f>
        <v>0</v>
      </c>
      <c r="DC61" s="3">
        <f ca="1">Forudsætninger!H287*E61</f>
        <v>0</v>
      </c>
      <c r="DD61" s="3">
        <f ca="1">Forudsætninger!I287*F61</f>
        <v>0</v>
      </c>
      <c r="DE61" s="3">
        <f ca="1">Forudsætninger!J287*G61</f>
        <v>0</v>
      </c>
      <c r="DF61" s="3">
        <f ca="1">Forudsætninger!K287*H61</f>
        <v>0</v>
      </c>
      <c r="DG61" s="3">
        <f ca="1">Forudsætninger!L287*I61</f>
        <v>0</v>
      </c>
      <c r="DH61" s="3">
        <f ca="1">Forudsætninger!M287*J61</f>
        <v>0</v>
      </c>
      <c r="DI61" s="3">
        <f ca="1">Forudsætninger!N287*K61</f>
        <v>0</v>
      </c>
      <c r="DJ61" s="3">
        <f ca="1">Forudsætninger!O287*L61</f>
        <v>0</v>
      </c>
      <c r="DK61" s="3">
        <f ca="1">Forudsætninger!P287*M61</f>
        <v>0</v>
      </c>
      <c r="DL61" s="3">
        <f ca="1">Forudsætninger!Q287*N61</f>
        <v>0</v>
      </c>
      <c r="DM61" s="3">
        <f ca="1">Forudsætninger!R287*O61</f>
        <v>0</v>
      </c>
      <c r="DN61" s="3">
        <f ca="1">Forudsætninger!S287*P61</f>
        <v>0</v>
      </c>
      <c r="DO61" s="3">
        <f ca="1">Forudsætninger!T287*Q61</f>
        <v>0</v>
      </c>
      <c r="DP61" s="3">
        <f ca="1">Forudsætninger!U287*R61</f>
        <v>0</v>
      </c>
      <c r="DQ61" s="3">
        <f ca="1">Forudsætninger!V287*S61</f>
        <v>0</v>
      </c>
      <c r="DR61" s="3">
        <f ca="1">Forudsætninger!W287*T61</f>
        <v>0</v>
      </c>
      <c r="DS61" s="3">
        <f ca="1">Forudsætninger!X287*U61</f>
        <v>0</v>
      </c>
      <c r="DT61" s="3">
        <f ca="1">Forudsætninger!Y287*V61</f>
        <v>0</v>
      </c>
      <c r="DU61" s="3">
        <f ca="1">Forudsætninger!Z287*W61</f>
        <v>0</v>
      </c>
      <c r="DV61" s="3">
        <f ca="1">Forudsætninger!AA287*X61</f>
        <v>0</v>
      </c>
      <c r="DW61" s="3">
        <f ca="1">Forudsætninger!AB287*Y61</f>
        <v>0</v>
      </c>
      <c r="DX61" s="3">
        <f ca="1">Forudsætninger!AC287*Z61</f>
        <v>0</v>
      </c>
      <c r="DY61" s="3">
        <f ca="1">Forudsætninger!AD287*AA61</f>
        <v>0</v>
      </c>
      <c r="DZ61" s="3">
        <f ca="1">Forudsætninger!AE287*AB61</f>
        <v>0</v>
      </c>
      <c r="EA61" s="3">
        <f ca="1">Forudsætninger!AF287*AC61</f>
        <v>0</v>
      </c>
      <c r="EB61" s="3">
        <f ca="1">Forudsætninger!AG287*AD61</f>
        <v>0</v>
      </c>
      <c r="EC61" s="3">
        <f ca="1">Forudsætninger!AH287*AE61</f>
        <v>0</v>
      </c>
      <c r="ED61" s="3">
        <f ca="1">Forudsætninger!AI287*AF61</f>
        <v>0</v>
      </c>
      <c r="EE61" s="3">
        <f ca="1">Forudsætninger!AJ287*AG61</f>
        <v>0</v>
      </c>
      <c r="EF61" s="3">
        <f ca="1">Forudsætninger!AK287*AH61</f>
        <v>0</v>
      </c>
      <c r="EG61" s="3">
        <f ca="1">Forudsætninger!AL287*AI61</f>
        <v>0</v>
      </c>
      <c r="EH61" s="3">
        <f ca="1">Forudsætninger!AM287*AJ61</f>
        <v>0</v>
      </c>
      <c r="EI61" s="3">
        <f ca="1">Forudsætninger!AN287*AK61</f>
        <v>0</v>
      </c>
      <c r="EJ61" s="3">
        <f ca="1">Forudsætninger!AO287*AL61</f>
        <v>0</v>
      </c>
      <c r="EK61" s="3">
        <f ca="1">Forudsætninger!AP287*AM61</f>
        <v>0</v>
      </c>
      <c r="EL61" s="3">
        <f ca="1">Forudsætninger!AQ287*AN61</f>
        <v>0</v>
      </c>
      <c r="EM61" s="3">
        <f ca="1">Forudsætninger!AR287*AO61</f>
        <v>0</v>
      </c>
      <c r="EN61" s="3">
        <f ca="1">Forudsætninger!AS287*AP61</f>
        <v>0</v>
      </c>
      <c r="EO61" s="3">
        <f ca="1">Forudsætninger!AT287*AQ61</f>
        <v>0</v>
      </c>
      <c r="EP61" s="3">
        <f ca="1">Forudsætninger!AU287*AR61</f>
        <v>0</v>
      </c>
      <c r="EQ61" s="3">
        <f ca="1">Forudsætninger!AV287*AS61</f>
        <v>0</v>
      </c>
      <c r="ER61" s="3">
        <f ca="1">Forudsætninger!AW287*AT61</f>
        <v>0</v>
      </c>
      <c r="ES61" s="3">
        <f ca="1">Forudsætninger!AX287*AU61</f>
        <v>0</v>
      </c>
      <c r="ET61" s="3">
        <f ca="1">Forudsætninger!AY287*AV61</f>
        <v>0</v>
      </c>
      <c r="EU61" s="3">
        <f ca="1">Forudsætninger!AZ287*AW61</f>
        <v>0</v>
      </c>
      <c r="EV61" s="3">
        <f ca="1">Forudsætninger!BA287*AX61</f>
        <v>0</v>
      </c>
      <c r="EW61" s="3">
        <f ca="1">Forudsætninger!BB287*AY61</f>
        <v>0</v>
      </c>
      <c r="EX61" s="3">
        <f ca="1">IF(Input!$B61="I",$AZ61,0)</f>
        <v>0</v>
      </c>
      <c r="EY61" s="3">
        <f ca="1">IF(Input!$B61="II",$AZ61,0)</f>
        <v>0</v>
      </c>
      <c r="EZ61" s="3">
        <f ca="1">IF(Input!$B61="III",$AZ61,0)</f>
        <v>0</v>
      </c>
      <c r="FA61" s="3">
        <f ca="1">IF(Input!$B61="IV",$AZ61,0)</f>
        <v>0</v>
      </c>
      <c r="FB61" s="3">
        <f ca="1">IF(Input!$B61="I",$CY61,0)</f>
        <v>0</v>
      </c>
      <c r="FC61" s="3">
        <f ca="1">IF(Input!$B61="II",$CY61,0)</f>
        <v>0</v>
      </c>
      <c r="FD61" s="3">
        <f ca="1">IF(Input!$B61="III",$CY61,0)</f>
        <v>0</v>
      </c>
      <c r="FE61" s="3">
        <f ca="1">IF(Input!$B61="IV",$CY61,0)</f>
        <v>0</v>
      </c>
      <c r="FF61" s="3">
        <f ca="1">IF(Input!$C61="Økonomisk",$AZ61,0)</f>
        <v>0</v>
      </c>
      <c r="FG61" s="3">
        <f ca="1">IF(Input!$C61="Miljø",$AZ61,0)</f>
        <v>0</v>
      </c>
    </row>
    <row r="62" spans="1:163">
      <c r="A62" s="2" t="str">
        <f ca="1">IF(Input!A62="","",Input!A62)</f>
        <v/>
      </c>
      <c r="B62" s="3">
        <f ca="1">IF('Differentierede effekter'!D62="",Input!J62+Input!G62+IF(Forudsætninger!$B$4=1,Input!K62,0),'Differentierede effekter'!D62)</f>
        <v>0</v>
      </c>
      <c r="C62" s="3">
        <f ca="1">IF(C$2-$B$2&lt;Forudsætninger!$B$4,IF('Differentierede effekter'!H62="",IF(Forudsætninger!$B$4&gt;C$2-$B$2,Input!$G62,0)+IF(Forudsætninger!$B$4=C$2-$B$2+1,Input!$K62,0),'Differentierede effekter'!H62),0)</f>
        <v>0</v>
      </c>
      <c r="D62" s="3">
        <f ca="1">IF(D$2-$B$2&lt;Forudsætninger!$B$4,IF('Differentierede effekter'!L62="",IF(Forudsætninger!$B$4&gt;D$2-$B$2,Input!$G62,0)+IF(Forudsætninger!$B$4=D$2-$B$2+1,Input!$K62,0),'Differentierede effekter'!L62),0)</f>
        <v>0</v>
      </c>
      <c r="E62" s="3">
        <f ca="1">IF(E$2-$B$2&lt;Forudsætninger!$B$4,IF('Differentierede effekter'!P62="",IF(Forudsætninger!$B$4&gt;E$2-$B$2,Input!$G62,0)+IF(Forudsætninger!$B$4=E$2-$B$2+1,Input!$K62,0),'Differentierede effekter'!P62),0)</f>
        <v>0</v>
      </c>
      <c r="F62" s="3">
        <f ca="1">IF(F$2-$B$2&lt;Forudsætninger!$B$4,IF('Differentierede effekter'!T62="",IF(Forudsætninger!$B$4&gt;F$2-$B$2,Input!$G62,0)+IF(Forudsætninger!$B$4=F$2-$B$2+1,Input!$K62,0),'Differentierede effekter'!T62),0)</f>
        <v>0</v>
      </c>
      <c r="G62" s="3">
        <f ca="1">IF(G$2-$B$2&lt;Forudsætninger!$B$4,IF('Differentierede effekter'!X62="",IF(Forudsætninger!$B$4&gt;G$2-$B$2,Input!$G62,0)+IF(Forudsætninger!$B$4=G$2-$B$2+1,Input!$K62,0),'Differentierede effekter'!X62),0)</f>
        <v>0</v>
      </c>
      <c r="H62" s="3">
        <f ca="1">IF(H$2-$B$2&lt;Forudsætninger!$B$4,IF('Differentierede effekter'!AB62="",IF(Forudsætninger!$B$4&gt;H$2-$B$2,Input!$G62,0)+IF(Forudsætninger!$B$4=H$2-$B$2+1,Input!$K62,0),'Differentierede effekter'!AB62),0)</f>
        <v>0</v>
      </c>
      <c r="I62" s="3">
        <f ca="1">IF(I$2-$B$2&lt;Forudsætninger!$B$4,IF('Differentierede effekter'!AF62="",IF(Forudsætninger!$B$4&gt;I$2-$B$2,Input!$G62,0)+IF(Forudsætninger!$B$4=I$2-$B$2+1,Input!$K62,0),'Differentierede effekter'!AF62),0)</f>
        <v>0</v>
      </c>
      <c r="J62" s="3">
        <f ca="1">IF(J$2-$B$2&lt;Forudsætninger!$B$4,IF('Differentierede effekter'!AJ62="",IF(Forudsætninger!$B$4&gt;J$2-$B$2,Input!$G62,0)+IF(Forudsætninger!$B$4=J$2-$B$2+1,Input!$K62,0),'Differentierede effekter'!AJ62),0)</f>
        <v>0</v>
      </c>
      <c r="K62" s="3">
        <f ca="1">IF(K$2-$B$2&lt;Forudsætninger!$B$4,IF('Differentierede effekter'!AN62="",IF(Forudsætninger!$B$4&gt;K$2-$B$2,Input!$G62,0)+IF(Forudsætninger!$B$4=K$2-$B$2+1,Input!$K62,0),'Differentierede effekter'!AN62),0)</f>
        <v>0</v>
      </c>
      <c r="L62" s="3">
        <f ca="1">IF(L$2-$B$2&lt;Forudsætninger!$B$4,IF('Differentierede effekter'!AR62="",IF(Forudsætninger!$B$4&gt;L$2-$B$2,Input!$G62,0)+IF(Forudsætninger!$B$4=L$2-$B$2+1,Input!$K62,0),'Differentierede effekter'!AR62),0)</f>
        <v>0</v>
      </c>
      <c r="M62" s="3">
        <f ca="1">IF(M$2-$B$2&lt;Forudsætninger!$B$4,IF('Differentierede effekter'!AV62="",IF(Forudsætninger!$B$4&gt;M$2-$B$2,Input!$G62,0)+IF(Forudsætninger!$B$4=M$2-$B$2+1,Input!$K62,0),'Differentierede effekter'!AV62),0)</f>
        <v>0</v>
      </c>
      <c r="N62" s="3">
        <f ca="1">IF(N$2-$B$2&lt;Forudsætninger!$B$4,IF('Differentierede effekter'!AZ62="",IF(Forudsætninger!$B$4&gt;N$2-$B$2,Input!$G62,0)+IF(Forudsætninger!$B$4=N$2-$B$2+1,Input!$K62,0),'Differentierede effekter'!AZ62),0)</f>
        <v>0</v>
      </c>
      <c r="O62" s="3">
        <f ca="1">IF(O$2-$B$2&lt;Forudsætninger!$B$4,IF('Differentierede effekter'!BD62="",IF(Forudsætninger!$B$4&gt;O$2-$B$2,Input!$G62,0)+IF(Forudsætninger!$B$4=O$2-$B$2+1,Input!$K62,0),'Differentierede effekter'!BD62),0)</f>
        <v>0</v>
      </c>
      <c r="P62" s="3">
        <f ca="1">IF(P$2-$B$2&lt;Forudsætninger!$B$4,IF('Differentierede effekter'!BH62="",IF(Forudsætninger!$B$4&gt;P$2-$B$2,Input!$G62,0)+IF(Forudsætninger!$B$4=P$2-$B$2+1,Input!$K62,0),'Differentierede effekter'!BH62),0)</f>
        <v>0</v>
      </c>
      <c r="Q62" s="3">
        <f ca="1">IF(Q$2-$B$2&lt;Forudsætninger!$B$4,IF('Differentierede effekter'!BL62="",IF(Forudsætninger!$B$4&gt;Q$2-$B$2,Input!$G62,0)+IF(Forudsætninger!$B$4=Q$2-$B$2+1,Input!$K62,0),'Differentierede effekter'!BL62),0)</f>
        <v>0</v>
      </c>
      <c r="R62" s="3">
        <f ca="1">IF(R$2-$B$2&lt;Forudsætninger!$B$4,IF('Differentierede effekter'!BP62="",IF(Forudsætninger!$B$4&gt;R$2-$B$2,Input!$G62,0)+IF(Forudsætninger!$B$4=R$2-$B$2+1,Input!$K62,0),'Differentierede effekter'!BP62),0)</f>
        <v>0</v>
      </c>
      <c r="S62" s="3">
        <f ca="1">IF(S$2-$B$2&lt;Forudsætninger!$B$4,IF('Differentierede effekter'!BT62="",IF(Forudsætninger!$B$4&gt;S$2-$B$2,Input!$G62,0)+IF(Forudsætninger!$B$4=S$2-$B$2+1,Input!$K62,0),'Differentierede effekter'!BT62),0)</f>
        <v>0</v>
      </c>
      <c r="T62" s="3">
        <f ca="1">IF(T$2-$B$2&lt;Forudsætninger!$B$4,IF('Differentierede effekter'!BX62="",IF(Forudsætninger!$B$4&gt;T$2-$B$2,Input!$G62,0)+IF(Forudsætninger!$B$4=T$2-$B$2+1,Input!$K62,0),'Differentierede effekter'!BX62),0)</f>
        <v>0</v>
      </c>
      <c r="U62" s="3">
        <f ca="1">IF(U$2-$B$2&lt;Forudsætninger!$B$4,IF('Differentierede effekter'!CB62="",IF(Forudsætninger!$B$4&gt;U$2-$B$2,Input!$G62,0)+IF(Forudsætninger!$B$4=U$2-$B$2+1,Input!$K62,0),'Differentierede effekter'!CB62),0)</f>
        <v>0</v>
      </c>
      <c r="V62" s="3">
        <f ca="1">IF(V$2-$B$2&lt;Forudsætninger!$B$4,IF('Differentierede effekter'!CF62="",IF(Forudsætninger!$B$4&gt;V$2-$B$2,Input!$G62,0)+IF(Forudsætninger!$B$4=V$2-$B$2+1,Input!$K62,0),'Differentierede effekter'!CF62),0)</f>
        <v>0</v>
      </c>
      <c r="W62" s="3">
        <f ca="1">IF(W$2-$B$2&lt;Forudsætninger!$B$4,IF('Differentierede effekter'!CJ62="",IF(Forudsætninger!$B$4&gt;W$2-$B$2,Input!$G62,0)+IF(Forudsætninger!$B$4=W$2-$B$2+1,Input!$K62,0),'Differentierede effekter'!CJ62),0)</f>
        <v>0</v>
      </c>
      <c r="X62" s="3">
        <f ca="1">IF(X$2-$B$2&lt;Forudsætninger!$B$4,IF('Differentierede effekter'!CN62="",IF(Forudsætninger!$B$4&gt;X$2-$B$2,Input!$G62,0)+IF(Forudsætninger!$B$4=X$2-$B$2+1,Input!$K62,0),'Differentierede effekter'!CN62),0)</f>
        <v>0</v>
      </c>
      <c r="Y62" s="3">
        <f ca="1">IF(Y$2-$B$2&lt;Forudsætninger!$B$4,IF('Differentierede effekter'!CR62="",IF(Forudsætninger!$B$4&gt;Y$2-$B$2,Input!$G62,0)+IF(Forudsætninger!$B$4=Y$2-$B$2+1,Input!$K62,0),'Differentierede effekter'!CR62),0)</f>
        <v>0</v>
      </c>
      <c r="Z62" s="3">
        <f ca="1">IF(Z$2-$B$2&lt;Forudsætninger!$B$4,IF('Differentierede effekter'!CV62="",IF(Forudsætninger!$B$4&gt;Z$2-$B$2,Input!$G62,0)+IF(Forudsætninger!$B$4=Z$2-$B$2+1,Input!$K62,0),'Differentierede effekter'!CV62),0)</f>
        <v>0</v>
      </c>
      <c r="AA62" s="3">
        <f ca="1">IF(AA$2-$B$2&lt;Forudsætninger!$B$4,IF('Differentierede effekter'!CZ62="",IF(Forudsætninger!$B$4&gt;AA$2-$B$2,Input!$G62,0)+IF(Forudsætninger!$B$4=AA$2-$B$2+1,Input!$K62,0),'Differentierede effekter'!CZ62),0)</f>
        <v>0</v>
      </c>
      <c r="AB62" s="3">
        <f ca="1">IF(AB$2-$B$2&lt;Forudsætninger!$B$4,IF('Differentierede effekter'!DD62="",IF(Forudsætninger!$B$4&gt;AB$2-$B$2,Input!$G62,0)+IF(Forudsætninger!$B$4=AB$2-$B$2+1,Input!$K62,0),'Differentierede effekter'!DD62),0)</f>
        <v>0</v>
      </c>
      <c r="AC62" s="3">
        <f ca="1">IF(AC$2-$B$2&lt;Forudsætninger!$B$4,IF('Differentierede effekter'!DH62="",IF(Forudsætninger!$B$4&gt;AC$2-$B$2,Input!$G62,0)+IF(Forudsætninger!$B$4=AC$2-$B$2+1,Input!$K62,0),'Differentierede effekter'!DH62),0)</f>
        <v>0</v>
      </c>
      <c r="AD62" s="3">
        <f ca="1">IF(AD$2-$B$2&lt;Forudsætninger!$B$4,IF('Differentierede effekter'!DL62="",IF(Forudsætninger!$B$4&gt;AD$2-$B$2,Input!$G62,0)+IF(Forudsætninger!$B$4=AD$2-$B$2+1,Input!$K62,0),'Differentierede effekter'!DL62),0)</f>
        <v>0</v>
      </c>
      <c r="AE62" s="3">
        <f ca="1">IF(AE$2-$B$2&lt;Forudsætninger!$B$4,IF('Differentierede effekter'!DP62="",IF(Forudsætninger!$B$4&gt;AE$2-$B$2,Input!$G62,0)+IF(Forudsætninger!$B$4=AE$2-$B$2+1,Input!$K62,0),'Differentierede effekter'!DP62),0)</f>
        <v>0</v>
      </c>
      <c r="AF62" s="3">
        <f ca="1">IF(AF$2-$B$2&lt;Forudsætninger!$B$4,IF('Differentierede effekter'!DQ62="",IF(Forudsætninger!$B$4&gt;AF$2-$B$2,Input!$G62,0)+IF(Forudsætninger!$B$4=AF$2-$B$2+1,Input!$K62,0),'Differentierede effekter'!DQ62),0)</f>
        <v>0</v>
      </c>
      <c r="AG62" s="3">
        <f ca="1">IF(AG$2-$B$2&lt;Forudsætninger!$B$4,IF('Differentierede effekter'!DU62="",IF(Forudsætninger!$B$4&gt;AG$2-$B$2,Input!$G62,0)+IF(Forudsætninger!$B$4=AG$2-$B$2+1,Input!$K62,0),'Differentierede effekter'!DU62),0)</f>
        <v>0</v>
      </c>
      <c r="AH62" s="3">
        <f ca="1">IF(AH$2-$B$2&lt;Forudsætninger!$B$4,IF('Differentierede effekter'!DY62="",IF(Forudsætninger!$B$4&gt;AH$2-$B$2,Input!$G62,0)+IF(Forudsætninger!$B$4=AH$2-$B$2+1,Input!$K62,0),'Differentierede effekter'!DY62),0)</f>
        <v>0</v>
      </c>
      <c r="AI62" s="3">
        <f ca="1">IF(AI$2-$B$2&lt;Forudsætninger!$B$4,IF('Differentierede effekter'!EC62="",IF(Forudsætninger!$B$4&gt;AI$2-$B$2,Input!$G62,0)+IF(Forudsætninger!$B$4=AI$2-$B$2+1,Input!$K62,0),'Differentierede effekter'!EC62),0)</f>
        <v>0</v>
      </c>
      <c r="AJ62" s="3">
        <f ca="1">IF(AJ$2-$B$2&lt;Forudsætninger!$B$4,IF('Differentierede effekter'!EG62="",IF(Forudsætninger!$B$4&gt;AJ$2-$B$2,Input!$G62,0)+IF(Forudsætninger!$B$4=AJ$2-$B$2+1,Input!$K62,0),'Differentierede effekter'!EG62),0)</f>
        <v>0</v>
      </c>
      <c r="AK62" s="3">
        <f ca="1">IF(AK$2-$B$2&lt;Forudsætninger!$B$4,IF('Differentierede effekter'!EK62="",IF(Forudsætninger!$B$4&gt;AK$2-$B$2,Input!$G62,0)+IF(Forudsætninger!$B$4=AK$2-$B$2+1,Input!$K62,0),'Differentierede effekter'!EK62),0)</f>
        <v>0</v>
      </c>
      <c r="AL62" s="3">
        <f ca="1">IF(AL$2-$B$2&lt;Forudsætninger!$B$4,IF('Differentierede effekter'!EO62="",IF(Forudsætninger!$B$4&gt;AL$2-$B$2,Input!$G62,0)+IF(Forudsætninger!$B$4=AL$2-$B$2+1,Input!$K62,0),'Differentierede effekter'!EO62),0)</f>
        <v>0</v>
      </c>
      <c r="AM62" s="3">
        <f ca="1">IF(AM$2-$B$2&lt;Forudsætninger!$B$4,IF('Differentierede effekter'!EP62="",IF(Forudsætninger!$B$4&gt;AM$2-$B$2,Input!$G62,0)+IF(Forudsætninger!$B$4=AM$2-$B$2+1,Input!$K62,0),'Differentierede effekter'!EP62),0)</f>
        <v>0</v>
      </c>
      <c r="AN62" s="3">
        <f ca="1">IF(AN$2-$B$2&lt;Forudsætninger!$B$4,IF('Differentierede effekter'!ET62="",IF(Forudsætninger!$B$4&gt;AN$2-$B$2,Input!$G62,0)+IF(Forudsætninger!$B$4=AN$2-$B$2+1,Input!$K62,0),'Differentierede effekter'!ET62),0)</f>
        <v>0</v>
      </c>
      <c r="AO62" s="3">
        <f ca="1">IF(AO$2-$B$2&lt;Forudsætninger!$B$4,IF('Differentierede effekter'!EX62="",IF(Forudsætninger!$B$4&gt;AO$2-$B$2,Input!$G62,0)+IF(Forudsætninger!$B$4=AO$2-$B$2+1,Input!$K62,0),'Differentierede effekter'!EX62),0)</f>
        <v>0</v>
      </c>
      <c r="AP62" s="3">
        <f ca="1">IF(AP$2-$B$2&lt;Forudsætninger!$B$4,IF('Differentierede effekter'!FB62="",IF(Forudsætninger!$B$4&gt;AP$2-$B$2,Input!$G62,0)+IF(Forudsætninger!$B$4=AP$2-$B$2+1,Input!$K62,0),'Differentierede effekter'!FB62),0)</f>
        <v>0</v>
      </c>
      <c r="AQ62" s="3">
        <f ca="1">IF(AQ$2-$B$2&lt;Forudsætninger!$B$4,IF('Differentierede effekter'!FF62="",IF(Forudsætninger!$B$4&gt;AQ$2-$B$2,Input!$G62,0)+IF(Forudsætninger!$B$4=AQ$2-$B$2+1,Input!$K62,0),'Differentierede effekter'!FF62),0)</f>
        <v>0</v>
      </c>
      <c r="AR62" s="3">
        <f ca="1">IF(AR$2-$B$2&lt;Forudsætninger!$B$4,IF('Differentierede effekter'!FJ62="",IF(Forudsætninger!$B$4&gt;AR$2-$B$2,Input!$G62,0)+IF(Forudsætninger!$B$4=AR$2-$B$2+1,Input!$K62,0),'Differentierede effekter'!FJ62),0)</f>
        <v>0</v>
      </c>
      <c r="AS62" s="3">
        <f ca="1">IF(AS$2-$B$2&lt;Forudsætninger!$B$4,IF('Differentierede effekter'!FN62="",IF(Forudsætninger!$B$4&gt;AS$2-$B$2,Input!$G62,0)+IF(Forudsætninger!$B$4=AS$2-$B$2+1,Input!$K62,0),'Differentierede effekter'!FN62),0)</f>
        <v>0</v>
      </c>
      <c r="AT62" s="3">
        <f ca="1">IF(AT$2-$B$2&lt;Forudsætninger!$B$4,IF('Differentierede effekter'!FR62="",IF(Forudsætninger!$B$4&gt;AT$2-$B$2,Input!$G62,0)+IF(Forudsætninger!$B$4=AT$2-$B$2+1,Input!$K62,0),'Differentierede effekter'!FR62),0)</f>
        <v>0</v>
      </c>
      <c r="AU62" s="3">
        <f ca="1">IF(AU$2-$B$2&lt;Forudsætninger!$B$4,IF('Differentierede effekter'!FV62="",IF(Forudsætninger!$B$4&gt;AU$2-$B$2,Input!$G62,0)+IF(Forudsætninger!$B$4=AU$2-$B$2+1,Input!$K62,0),'Differentierede effekter'!FV62),0)</f>
        <v>0</v>
      </c>
      <c r="AV62" s="3">
        <f ca="1">IF(AV$2-$B$2&lt;Forudsætninger!$B$4,IF('Differentierede effekter'!FZ62="",IF(Forudsætninger!$B$4&gt;AV$2-$B$2,Input!$G62,0)+IF(Forudsætninger!$B$4=AV$2-$B$2+1,Input!$K62,0),'Differentierede effekter'!FZ62),0)</f>
        <v>0</v>
      </c>
      <c r="AW62" s="3">
        <f ca="1">IF(AW$2-$B$2&lt;Forudsætninger!$B$4,IF('Differentierede effekter'!GD62="",IF(Forudsætninger!$B$4&gt;AW$2-$B$2,Input!$G62,0)+IF(Forudsætninger!$B$4=AW$2-$B$2+1,Input!$K62,0),'Differentierede effekter'!GD62),0)</f>
        <v>0</v>
      </c>
      <c r="AX62" s="3">
        <f ca="1">IF(AX$2-$B$2&lt;Forudsætninger!$B$4,IF('Differentierede effekter'!GH62="",IF(Forudsætninger!$B$4&gt;AX$2-$B$2,Input!$G62,0)+IF(Forudsætninger!$B$4=AX$2-$B$2+1,Input!$K62,0),'Differentierede effekter'!GH62),0)</f>
        <v>0</v>
      </c>
      <c r="AY62" s="3">
        <f ca="1">IF(AY$2-$B$2&lt;Forudsætninger!$B$4,IF('Differentierede effekter'!GL62="",IF(Forudsætninger!$B$4&gt;AY$2-$B$2,Input!$G62,0)+IF(Forudsætninger!$B$4=AY$2-$B$2+1,Input!$K62,0),'Differentierede effekter'!GL62),0)</f>
        <v>0</v>
      </c>
      <c r="AZ62" s="4">
        <f ca="1">NPV(Forudsætninger!$B$2,BA62:CX62)*(1+Forudsætninger!$B$2)</f>
        <v>0</v>
      </c>
      <c r="BA62" s="3">
        <f ca="1">Forudsætninger!B142*B62</f>
        <v>0</v>
      </c>
      <c r="BB62" s="3">
        <f ca="1">Forudsætninger!C142*C62</f>
        <v>0</v>
      </c>
      <c r="BC62" s="3">
        <f ca="1">Forudsætninger!D142*D62</f>
        <v>0</v>
      </c>
      <c r="BD62" s="3">
        <f ca="1">Forudsætninger!E142*E62</f>
        <v>0</v>
      </c>
      <c r="BE62" s="3">
        <f ca="1">Forudsætninger!F142*F62</f>
        <v>0</v>
      </c>
      <c r="BF62" s="3">
        <f ca="1">Forudsætninger!G142*G62</f>
        <v>0</v>
      </c>
      <c r="BG62" s="3">
        <f ca="1">Forudsætninger!H142*H62</f>
        <v>0</v>
      </c>
      <c r="BH62" s="3">
        <f ca="1">Forudsætninger!I142*I62</f>
        <v>0</v>
      </c>
      <c r="BI62" s="3">
        <f ca="1">Forudsætninger!J142*J62</f>
        <v>0</v>
      </c>
      <c r="BJ62" s="3">
        <f ca="1">Forudsætninger!K142*K62</f>
        <v>0</v>
      </c>
      <c r="BK62" s="3">
        <f ca="1">Forudsætninger!L142*L62</f>
        <v>0</v>
      </c>
      <c r="BL62" s="3">
        <f ca="1">Forudsætninger!M142*M62</f>
        <v>0</v>
      </c>
      <c r="BM62" s="3">
        <f ca="1">Forudsætninger!N142*N62</f>
        <v>0</v>
      </c>
      <c r="BN62" s="3">
        <f ca="1">Forudsætninger!O142*O62</f>
        <v>0</v>
      </c>
      <c r="BO62" s="3">
        <f ca="1">Forudsætninger!P142*P62</f>
        <v>0</v>
      </c>
      <c r="BP62" s="3">
        <f ca="1">Forudsætninger!Q142*Q62</f>
        <v>0</v>
      </c>
      <c r="BQ62" s="3">
        <f ca="1">Forudsætninger!R142*R62</f>
        <v>0</v>
      </c>
      <c r="BR62" s="3">
        <f ca="1">Forudsætninger!S142*S62</f>
        <v>0</v>
      </c>
      <c r="BS62" s="3">
        <f ca="1">Forudsætninger!T142*T62</f>
        <v>0</v>
      </c>
      <c r="BT62" s="3">
        <f ca="1">Forudsætninger!U142*U62</f>
        <v>0</v>
      </c>
      <c r="BU62" s="3">
        <f ca="1">Forudsætninger!V142*V62</f>
        <v>0</v>
      </c>
      <c r="BV62" s="3">
        <f ca="1">Forudsætninger!W142*W62</f>
        <v>0</v>
      </c>
      <c r="BW62" s="3">
        <f ca="1">Forudsætninger!X142*X62</f>
        <v>0</v>
      </c>
      <c r="BX62" s="3">
        <f ca="1">Forudsætninger!Y142*Y62</f>
        <v>0</v>
      </c>
      <c r="BY62" s="3">
        <f ca="1">Forudsætninger!Z142*Z62</f>
        <v>0</v>
      </c>
      <c r="BZ62" s="3">
        <f ca="1">Forudsætninger!AA142*AA62</f>
        <v>0</v>
      </c>
      <c r="CA62" s="3">
        <f ca="1">Forudsætninger!AB142*AB62</f>
        <v>0</v>
      </c>
      <c r="CB62" s="3">
        <f ca="1">Forudsætninger!AC142*AC62</f>
        <v>0</v>
      </c>
      <c r="CC62" s="3">
        <f ca="1">Forudsætninger!AD142*AD62</f>
        <v>0</v>
      </c>
      <c r="CD62" s="3">
        <f ca="1">Forudsætninger!AE142*AE62</f>
        <v>0</v>
      </c>
      <c r="CE62" s="3">
        <f ca="1">Forudsætninger!AF142*AF62</f>
        <v>0</v>
      </c>
      <c r="CF62" s="3">
        <f ca="1">Forudsætninger!AG142*AG62</f>
        <v>0</v>
      </c>
      <c r="CG62" s="3">
        <f ca="1">Forudsætninger!AH142*AH62</f>
        <v>0</v>
      </c>
      <c r="CH62" s="3">
        <f ca="1">Forudsætninger!AI142*AI62</f>
        <v>0</v>
      </c>
      <c r="CI62" s="3">
        <f ca="1">Forudsætninger!AJ142*AJ62</f>
        <v>0</v>
      </c>
      <c r="CJ62" s="3">
        <f ca="1">Forudsætninger!AK142*AK62</f>
        <v>0</v>
      </c>
      <c r="CK62" s="3">
        <f ca="1">Forudsætninger!AL142*AL62</f>
        <v>0</v>
      </c>
      <c r="CL62" s="3">
        <f ca="1">Forudsætninger!AM142*AM62</f>
        <v>0</v>
      </c>
      <c r="CM62" s="3">
        <f ca="1">Forudsætninger!AN142*AN62</f>
        <v>0</v>
      </c>
      <c r="CN62" s="3">
        <f ca="1">Forudsætninger!AO142*AO62</f>
        <v>0</v>
      </c>
      <c r="CO62" s="3">
        <f ca="1">Forudsætninger!AP142*AP62</f>
        <v>0</v>
      </c>
      <c r="CP62" s="3">
        <f ca="1">Forudsætninger!AQ142*AQ62</f>
        <v>0</v>
      </c>
      <c r="CQ62" s="3">
        <f ca="1">Forudsætninger!AR142*AR62</f>
        <v>0</v>
      </c>
      <c r="CR62" s="3">
        <f ca="1">Forudsætninger!AS142*AS62</f>
        <v>0</v>
      </c>
      <c r="CS62" s="3">
        <f ca="1">Forudsætninger!AT142*AT62</f>
        <v>0</v>
      </c>
      <c r="CT62" s="3">
        <f ca="1">Forudsætninger!AU142*AU62</f>
        <v>0</v>
      </c>
      <c r="CU62" s="3">
        <f ca="1">Forudsætninger!AV142*AV62</f>
        <v>0</v>
      </c>
      <c r="CV62" s="3">
        <f ca="1">Forudsætninger!AW142*AW62</f>
        <v>0</v>
      </c>
      <c r="CW62" s="3">
        <f ca="1">Forudsætninger!AX142*AX62</f>
        <v>0</v>
      </c>
      <c r="CX62" s="3">
        <f ca="1">Forudsætninger!AY142*AY62</f>
        <v>0</v>
      </c>
      <c r="CY62" s="4">
        <f ca="1">NPV(Forudsætninger!$B$3,CZ62:EW62)*(1+Forudsætninger!$B$3)</f>
        <v>0</v>
      </c>
      <c r="CZ62" s="3">
        <f ca="1">Forudsætninger!E288*B62</f>
        <v>0</v>
      </c>
      <c r="DA62" s="3">
        <f ca="1">Forudsætninger!F288*C62</f>
        <v>0</v>
      </c>
      <c r="DB62" s="3">
        <f ca="1">Forudsætninger!G288*D62</f>
        <v>0</v>
      </c>
      <c r="DC62" s="3">
        <f ca="1">Forudsætninger!H288*E62</f>
        <v>0</v>
      </c>
      <c r="DD62" s="3">
        <f ca="1">Forudsætninger!I288*F62</f>
        <v>0</v>
      </c>
      <c r="DE62" s="3">
        <f ca="1">Forudsætninger!J288*G62</f>
        <v>0</v>
      </c>
      <c r="DF62" s="3">
        <f ca="1">Forudsætninger!K288*H62</f>
        <v>0</v>
      </c>
      <c r="DG62" s="3">
        <f ca="1">Forudsætninger!L288*I62</f>
        <v>0</v>
      </c>
      <c r="DH62" s="3">
        <f ca="1">Forudsætninger!M288*J62</f>
        <v>0</v>
      </c>
      <c r="DI62" s="3">
        <f ca="1">Forudsætninger!N288*K62</f>
        <v>0</v>
      </c>
      <c r="DJ62" s="3">
        <f ca="1">Forudsætninger!O288*L62</f>
        <v>0</v>
      </c>
      <c r="DK62" s="3">
        <f ca="1">Forudsætninger!P288*M62</f>
        <v>0</v>
      </c>
      <c r="DL62" s="3">
        <f ca="1">Forudsætninger!Q288*N62</f>
        <v>0</v>
      </c>
      <c r="DM62" s="3">
        <f ca="1">Forudsætninger!R288*O62</f>
        <v>0</v>
      </c>
      <c r="DN62" s="3">
        <f ca="1">Forudsætninger!S288*P62</f>
        <v>0</v>
      </c>
      <c r="DO62" s="3">
        <f ca="1">Forudsætninger!T288*Q62</f>
        <v>0</v>
      </c>
      <c r="DP62" s="3">
        <f ca="1">Forudsætninger!U288*R62</f>
        <v>0</v>
      </c>
      <c r="DQ62" s="3">
        <f ca="1">Forudsætninger!V288*S62</f>
        <v>0</v>
      </c>
      <c r="DR62" s="3">
        <f ca="1">Forudsætninger!W288*T62</f>
        <v>0</v>
      </c>
      <c r="DS62" s="3">
        <f ca="1">Forudsætninger!X288*U62</f>
        <v>0</v>
      </c>
      <c r="DT62" s="3">
        <f ca="1">Forudsætninger!Y288*V62</f>
        <v>0</v>
      </c>
      <c r="DU62" s="3">
        <f ca="1">Forudsætninger!Z288*W62</f>
        <v>0</v>
      </c>
      <c r="DV62" s="3">
        <f ca="1">Forudsætninger!AA288*X62</f>
        <v>0</v>
      </c>
      <c r="DW62" s="3">
        <f ca="1">Forudsætninger!AB288*Y62</f>
        <v>0</v>
      </c>
      <c r="DX62" s="3">
        <f ca="1">Forudsætninger!AC288*Z62</f>
        <v>0</v>
      </c>
      <c r="DY62" s="3">
        <f ca="1">Forudsætninger!AD288*AA62</f>
        <v>0</v>
      </c>
      <c r="DZ62" s="3">
        <f ca="1">Forudsætninger!AE288*AB62</f>
        <v>0</v>
      </c>
      <c r="EA62" s="3">
        <f ca="1">Forudsætninger!AF288*AC62</f>
        <v>0</v>
      </c>
      <c r="EB62" s="3">
        <f ca="1">Forudsætninger!AG288*AD62</f>
        <v>0</v>
      </c>
      <c r="EC62" s="3">
        <f ca="1">Forudsætninger!AH288*AE62</f>
        <v>0</v>
      </c>
      <c r="ED62" s="3">
        <f ca="1">Forudsætninger!AI288*AF62</f>
        <v>0</v>
      </c>
      <c r="EE62" s="3">
        <f ca="1">Forudsætninger!AJ288*AG62</f>
        <v>0</v>
      </c>
      <c r="EF62" s="3">
        <f ca="1">Forudsætninger!AK288*AH62</f>
        <v>0</v>
      </c>
      <c r="EG62" s="3">
        <f ca="1">Forudsætninger!AL288*AI62</f>
        <v>0</v>
      </c>
      <c r="EH62" s="3">
        <f ca="1">Forudsætninger!AM288*AJ62</f>
        <v>0</v>
      </c>
      <c r="EI62" s="3">
        <f ca="1">Forudsætninger!AN288*AK62</f>
        <v>0</v>
      </c>
      <c r="EJ62" s="3">
        <f ca="1">Forudsætninger!AO288*AL62</f>
        <v>0</v>
      </c>
      <c r="EK62" s="3">
        <f ca="1">Forudsætninger!AP288*AM62</f>
        <v>0</v>
      </c>
      <c r="EL62" s="3">
        <f ca="1">Forudsætninger!AQ288*AN62</f>
        <v>0</v>
      </c>
      <c r="EM62" s="3">
        <f ca="1">Forudsætninger!AR288*AO62</f>
        <v>0</v>
      </c>
      <c r="EN62" s="3">
        <f ca="1">Forudsætninger!AS288*AP62</f>
        <v>0</v>
      </c>
      <c r="EO62" s="3">
        <f ca="1">Forudsætninger!AT288*AQ62</f>
        <v>0</v>
      </c>
      <c r="EP62" s="3">
        <f ca="1">Forudsætninger!AU288*AR62</f>
        <v>0</v>
      </c>
      <c r="EQ62" s="3">
        <f ca="1">Forudsætninger!AV288*AS62</f>
        <v>0</v>
      </c>
      <c r="ER62" s="3">
        <f ca="1">Forudsætninger!AW288*AT62</f>
        <v>0</v>
      </c>
      <c r="ES62" s="3">
        <f ca="1">Forudsætninger!AX288*AU62</f>
        <v>0</v>
      </c>
      <c r="ET62" s="3">
        <f ca="1">Forudsætninger!AY288*AV62</f>
        <v>0</v>
      </c>
      <c r="EU62" s="3">
        <f ca="1">Forudsætninger!AZ288*AW62</f>
        <v>0</v>
      </c>
      <c r="EV62" s="3">
        <f ca="1">Forudsætninger!BA288*AX62</f>
        <v>0</v>
      </c>
      <c r="EW62" s="3">
        <f ca="1">Forudsætninger!BB288*AY62</f>
        <v>0</v>
      </c>
      <c r="EX62" s="3">
        <f ca="1">IF(Input!$B62="I",$AZ62,0)</f>
        <v>0</v>
      </c>
      <c r="EY62" s="3">
        <f ca="1">IF(Input!$B62="II",$AZ62,0)</f>
        <v>0</v>
      </c>
      <c r="EZ62" s="3">
        <f ca="1">IF(Input!$B62="III",$AZ62,0)</f>
        <v>0</v>
      </c>
      <c r="FA62" s="3">
        <f ca="1">IF(Input!$B62="IV",$AZ62,0)</f>
        <v>0</v>
      </c>
      <c r="FB62" s="3">
        <f ca="1">IF(Input!$B62="I",$CY62,0)</f>
        <v>0</v>
      </c>
      <c r="FC62" s="3">
        <f ca="1">IF(Input!$B62="II",$CY62,0)</f>
        <v>0</v>
      </c>
      <c r="FD62" s="3">
        <f ca="1">IF(Input!$B62="III",$CY62,0)</f>
        <v>0</v>
      </c>
      <c r="FE62" s="3">
        <f ca="1">IF(Input!$B62="IV",$CY62,0)</f>
        <v>0</v>
      </c>
      <c r="FF62" s="3">
        <f ca="1">IF(Input!$C62="Økonomisk",$AZ62,0)</f>
        <v>0</v>
      </c>
      <c r="FG62" s="3">
        <f ca="1">IF(Input!$C62="Miljø",$AZ62,0)</f>
        <v>0</v>
      </c>
    </row>
    <row r="63" spans="1:163">
      <c r="A63" s="2" t="str">
        <f ca="1">IF(Input!A63="","",Input!A63)</f>
        <v/>
      </c>
      <c r="B63" s="3">
        <f ca="1">IF('Differentierede effekter'!D63="",Input!J63+Input!G63+IF(Forudsætninger!$B$4=1,Input!K63,0),'Differentierede effekter'!D63)</f>
        <v>0</v>
      </c>
      <c r="C63" s="3">
        <f ca="1">IF(C$2-$B$2&lt;Forudsætninger!$B$4,IF('Differentierede effekter'!H63="",IF(Forudsætninger!$B$4&gt;C$2-$B$2,Input!$G63,0)+IF(Forudsætninger!$B$4=C$2-$B$2+1,Input!$K63,0),'Differentierede effekter'!H63),0)</f>
        <v>0</v>
      </c>
      <c r="D63" s="3">
        <f ca="1">IF(D$2-$B$2&lt;Forudsætninger!$B$4,IF('Differentierede effekter'!L63="",IF(Forudsætninger!$B$4&gt;D$2-$B$2,Input!$G63,0)+IF(Forudsætninger!$B$4=D$2-$B$2+1,Input!$K63,0),'Differentierede effekter'!L63),0)</f>
        <v>0</v>
      </c>
      <c r="E63" s="3">
        <f ca="1">IF(E$2-$B$2&lt;Forudsætninger!$B$4,IF('Differentierede effekter'!P63="",IF(Forudsætninger!$B$4&gt;E$2-$B$2,Input!$G63,0)+IF(Forudsætninger!$B$4=E$2-$B$2+1,Input!$K63,0),'Differentierede effekter'!P63),0)</f>
        <v>0</v>
      </c>
      <c r="F63" s="3">
        <f ca="1">IF(F$2-$B$2&lt;Forudsætninger!$B$4,IF('Differentierede effekter'!T63="",IF(Forudsætninger!$B$4&gt;F$2-$B$2,Input!$G63,0)+IF(Forudsætninger!$B$4=F$2-$B$2+1,Input!$K63,0),'Differentierede effekter'!T63),0)</f>
        <v>0</v>
      </c>
      <c r="G63" s="3">
        <f ca="1">IF(G$2-$B$2&lt;Forudsætninger!$B$4,IF('Differentierede effekter'!X63="",IF(Forudsætninger!$B$4&gt;G$2-$B$2,Input!$G63,0)+IF(Forudsætninger!$B$4=G$2-$B$2+1,Input!$K63,0),'Differentierede effekter'!X63),0)</f>
        <v>0</v>
      </c>
      <c r="H63" s="3">
        <f ca="1">IF(H$2-$B$2&lt;Forudsætninger!$B$4,IF('Differentierede effekter'!AB63="",IF(Forudsætninger!$B$4&gt;H$2-$B$2,Input!$G63,0)+IF(Forudsætninger!$B$4=H$2-$B$2+1,Input!$K63,0),'Differentierede effekter'!AB63),0)</f>
        <v>0</v>
      </c>
      <c r="I63" s="3">
        <f ca="1">IF(I$2-$B$2&lt;Forudsætninger!$B$4,IF('Differentierede effekter'!AF63="",IF(Forudsætninger!$B$4&gt;I$2-$B$2,Input!$G63,0)+IF(Forudsætninger!$B$4=I$2-$B$2+1,Input!$K63,0),'Differentierede effekter'!AF63),0)</f>
        <v>0</v>
      </c>
      <c r="J63" s="3">
        <f ca="1">IF(J$2-$B$2&lt;Forudsætninger!$B$4,IF('Differentierede effekter'!AJ63="",IF(Forudsætninger!$B$4&gt;J$2-$B$2,Input!$G63,0)+IF(Forudsætninger!$B$4=J$2-$B$2+1,Input!$K63,0),'Differentierede effekter'!AJ63),0)</f>
        <v>0</v>
      </c>
      <c r="K63" s="3">
        <f ca="1">IF(K$2-$B$2&lt;Forudsætninger!$B$4,IF('Differentierede effekter'!AN63="",IF(Forudsætninger!$B$4&gt;K$2-$B$2,Input!$G63,0)+IF(Forudsætninger!$B$4=K$2-$B$2+1,Input!$K63,0),'Differentierede effekter'!AN63),0)</f>
        <v>0</v>
      </c>
      <c r="L63" s="3">
        <f ca="1">IF(L$2-$B$2&lt;Forudsætninger!$B$4,IF('Differentierede effekter'!AR63="",IF(Forudsætninger!$B$4&gt;L$2-$B$2,Input!$G63,0)+IF(Forudsætninger!$B$4=L$2-$B$2+1,Input!$K63,0),'Differentierede effekter'!AR63),0)</f>
        <v>0</v>
      </c>
      <c r="M63" s="3">
        <f ca="1">IF(M$2-$B$2&lt;Forudsætninger!$B$4,IF('Differentierede effekter'!AV63="",IF(Forudsætninger!$B$4&gt;M$2-$B$2,Input!$G63,0)+IF(Forudsætninger!$B$4=M$2-$B$2+1,Input!$K63,0),'Differentierede effekter'!AV63),0)</f>
        <v>0</v>
      </c>
      <c r="N63" s="3">
        <f ca="1">IF(N$2-$B$2&lt;Forudsætninger!$B$4,IF('Differentierede effekter'!AZ63="",IF(Forudsætninger!$B$4&gt;N$2-$B$2,Input!$G63,0)+IF(Forudsætninger!$B$4=N$2-$B$2+1,Input!$K63,0),'Differentierede effekter'!AZ63),0)</f>
        <v>0</v>
      </c>
      <c r="O63" s="3">
        <f ca="1">IF(O$2-$B$2&lt;Forudsætninger!$B$4,IF('Differentierede effekter'!BD63="",IF(Forudsætninger!$B$4&gt;O$2-$B$2,Input!$G63,0)+IF(Forudsætninger!$B$4=O$2-$B$2+1,Input!$K63,0),'Differentierede effekter'!BD63),0)</f>
        <v>0</v>
      </c>
      <c r="P63" s="3">
        <f ca="1">IF(P$2-$B$2&lt;Forudsætninger!$B$4,IF('Differentierede effekter'!BH63="",IF(Forudsætninger!$B$4&gt;P$2-$B$2,Input!$G63,0)+IF(Forudsætninger!$B$4=P$2-$B$2+1,Input!$K63,0),'Differentierede effekter'!BH63),0)</f>
        <v>0</v>
      </c>
      <c r="Q63" s="3">
        <f ca="1">IF(Q$2-$B$2&lt;Forudsætninger!$B$4,IF('Differentierede effekter'!BL63="",IF(Forudsætninger!$B$4&gt;Q$2-$B$2,Input!$G63,0)+IF(Forudsætninger!$B$4=Q$2-$B$2+1,Input!$K63,0),'Differentierede effekter'!BL63),0)</f>
        <v>0</v>
      </c>
      <c r="R63" s="3">
        <f ca="1">IF(R$2-$B$2&lt;Forudsætninger!$B$4,IF('Differentierede effekter'!BP63="",IF(Forudsætninger!$B$4&gt;R$2-$B$2,Input!$G63,0)+IF(Forudsætninger!$B$4=R$2-$B$2+1,Input!$K63,0),'Differentierede effekter'!BP63),0)</f>
        <v>0</v>
      </c>
      <c r="S63" s="3">
        <f ca="1">IF(S$2-$B$2&lt;Forudsætninger!$B$4,IF('Differentierede effekter'!BT63="",IF(Forudsætninger!$B$4&gt;S$2-$B$2,Input!$G63,0)+IF(Forudsætninger!$B$4=S$2-$B$2+1,Input!$K63,0),'Differentierede effekter'!BT63),0)</f>
        <v>0</v>
      </c>
      <c r="T63" s="3">
        <f ca="1">IF(T$2-$B$2&lt;Forudsætninger!$B$4,IF('Differentierede effekter'!BX63="",IF(Forudsætninger!$B$4&gt;T$2-$B$2,Input!$G63,0)+IF(Forudsætninger!$B$4=T$2-$B$2+1,Input!$K63,0),'Differentierede effekter'!BX63),0)</f>
        <v>0</v>
      </c>
      <c r="U63" s="3">
        <f ca="1">IF(U$2-$B$2&lt;Forudsætninger!$B$4,IF('Differentierede effekter'!CB63="",IF(Forudsætninger!$B$4&gt;U$2-$B$2,Input!$G63,0)+IF(Forudsætninger!$B$4=U$2-$B$2+1,Input!$K63,0),'Differentierede effekter'!CB63),0)</f>
        <v>0</v>
      </c>
      <c r="V63" s="3">
        <f ca="1">IF(V$2-$B$2&lt;Forudsætninger!$B$4,IF('Differentierede effekter'!CF63="",IF(Forudsætninger!$B$4&gt;V$2-$B$2,Input!$G63,0)+IF(Forudsætninger!$B$4=V$2-$B$2+1,Input!$K63,0),'Differentierede effekter'!CF63),0)</f>
        <v>0</v>
      </c>
      <c r="W63" s="3">
        <f ca="1">IF(W$2-$B$2&lt;Forudsætninger!$B$4,IF('Differentierede effekter'!CJ63="",IF(Forudsætninger!$B$4&gt;W$2-$B$2,Input!$G63,0)+IF(Forudsætninger!$B$4=W$2-$B$2+1,Input!$K63,0),'Differentierede effekter'!CJ63),0)</f>
        <v>0</v>
      </c>
      <c r="X63" s="3">
        <f ca="1">IF(X$2-$B$2&lt;Forudsætninger!$B$4,IF('Differentierede effekter'!CN63="",IF(Forudsætninger!$B$4&gt;X$2-$B$2,Input!$G63,0)+IF(Forudsætninger!$B$4=X$2-$B$2+1,Input!$K63,0),'Differentierede effekter'!CN63),0)</f>
        <v>0</v>
      </c>
      <c r="Y63" s="3">
        <f ca="1">IF(Y$2-$B$2&lt;Forudsætninger!$B$4,IF('Differentierede effekter'!CR63="",IF(Forudsætninger!$B$4&gt;Y$2-$B$2,Input!$G63,0)+IF(Forudsætninger!$B$4=Y$2-$B$2+1,Input!$K63,0),'Differentierede effekter'!CR63),0)</f>
        <v>0</v>
      </c>
      <c r="Z63" s="3">
        <f ca="1">IF(Z$2-$B$2&lt;Forudsætninger!$B$4,IF('Differentierede effekter'!CV63="",IF(Forudsætninger!$B$4&gt;Z$2-$B$2,Input!$G63,0)+IF(Forudsætninger!$B$4=Z$2-$B$2+1,Input!$K63,0),'Differentierede effekter'!CV63),0)</f>
        <v>0</v>
      </c>
      <c r="AA63" s="3">
        <f ca="1">IF(AA$2-$B$2&lt;Forudsætninger!$B$4,IF('Differentierede effekter'!CZ63="",IF(Forudsætninger!$B$4&gt;AA$2-$B$2,Input!$G63,0)+IF(Forudsætninger!$B$4=AA$2-$B$2+1,Input!$K63,0),'Differentierede effekter'!CZ63),0)</f>
        <v>0</v>
      </c>
      <c r="AB63" s="3">
        <f ca="1">IF(AB$2-$B$2&lt;Forudsætninger!$B$4,IF('Differentierede effekter'!DD63="",IF(Forudsætninger!$B$4&gt;AB$2-$B$2,Input!$G63,0)+IF(Forudsætninger!$B$4=AB$2-$B$2+1,Input!$K63,0),'Differentierede effekter'!DD63),0)</f>
        <v>0</v>
      </c>
      <c r="AC63" s="3">
        <f ca="1">IF(AC$2-$B$2&lt;Forudsætninger!$B$4,IF('Differentierede effekter'!DH63="",IF(Forudsætninger!$B$4&gt;AC$2-$B$2,Input!$G63,0)+IF(Forudsætninger!$B$4=AC$2-$B$2+1,Input!$K63,0),'Differentierede effekter'!DH63),0)</f>
        <v>0</v>
      </c>
      <c r="AD63" s="3">
        <f ca="1">IF(AD$2-$B$2&lt;Forudsætninger!$B$4,IF('Differentierede effekter'!DL63="",IF(Forudsætninger!$B$4&gt;AD$2-$B$2,Input!$G63,0)+IF(Forudsætninger!$B$4=AD$2-$B$2+1,Input!$K63,0),'Differentierede effekter'!DL63),0)</f>
        <v>0</v>
      </c>
      <c r="AE63" s="3">
        <f ca="1">IF(AE$2-$B$2&lt;Forudsætninger!$B$4,IF('Differentierede effekter'!DP63="",IF(Forudsætninger!$B$4&gt;AE$2-$B$2,Input!$G63,0)+IF(Forudsætninger!$B$4=AE$2-$B$2+1,Input!$K63,0),'Differentierede effekter'!DP63),0)</f>
        <v>0</v>
      </c>
      <c r="AF63" s="3">
        <f ca="1">IF(AF$2-$B$2&lt;Forudsætninger!$B$4,IF('Differentierede effekter'!DQ63="",IF(Forudsætninger!$B$4&gt;AF$2-$B$2,Input!$G63,0)+IF(Forudsætninger!$B$4=AF$2-$B$2+1,Input!$K63,0),'Differentierede effekter'!DQ63),0)</f>
        <v>0</v>
      </c>
      <c r="AG63" s="3">
        <f ca="1">IF(AG$2-$B$2&lt;Forudsætninger!$B$4,IF('Differentierede effekter'!DU63="",IF(Forudsætninger!$B$4&gt;AG$2-$B$2,Input!$G63,0)+IF(Forudsætninger!$B$4=AG$2-$B$2+1,Input!$K63,0),'Differentierede effekter'!DU63),0)</f>
        <v>0</v>
      </c>
      <c r="AH63" s="3">
        <f ca="1">IF(AH$2-$B$2&lt;Forudsætninger!$B$4,IF('Differentierede effekter'!DY63="",IF(Forudsætninger!$B$4&gt;AH$2-$B$2,Input!$G63,0)+IF(Forudsætninger!$B$4=AH$2-$B$2+1,Input!$K63,0),'Differentierede effekter'!DY63),0)</f>
        <v>0</v>
      </c>
      <c r="AI63" s="3">
        <f ca="1">IF(AI$2-$B$2&lt;Forudsætninger!$B$4,IF('Differentierede effekter'!EC63="",IF(Forudsætninger!$B$4&gt;AI$2-$B$2,Input!$G63,0)+IF(Forudsætninger!$B$4=AI$2-$B$2+1,Input!$K63,0),'Differentierede effekter'!EC63),0)</f>
        <v>0</v>
      </c>
      <c r="AJ63" s="3">
        <f ca="1">IF(AJ$2-$B$2&lt;Forudsætninger!$B$4,IF('Differentierede effekter'!EG63="",IF(Forudsætninger!$B$4&gt;AJ$2-$B$2,Input!$G63,0)+IF(Forudsætninger!$B$4=AJ$2-$B$2+1,Input!$K63,0),'Differentierede effekter'!EG63),0)</f>
        <v>0</v>
      </c>
      <c r="AK63" s="3">
        <f ca="1">IF(AK$2-$B$2&lt;Forudsætninger!$B$4,IF('Differentierede effekter'!EK63="",IF(Forudsætninger!$B$4&gt;AK$2-$B$2,Input!$G63,0)+IF(Forudsætninger!$B$4=AK$2-$B$2+1,Input!$K63,0),'Differentierede effekter'!EK63),0)</f>
        <v>0</v>
      </c>
      <c r="AL63" s="3">
        <f ca="1">IF(AL$2-$B$2&lt;Forudsætninger!$B$4,IF('Differentierede effekter'!EO63="",IF(Forudsætninger!$B$4&gt;AL$2-$B$2,Input!$G63,0)+IF(Forudsætninger!$B$4=AL$2-$B$2+1,Input!$K63,0),'Differentierede effekter'!EO63),0)</f>
        <v>0</v>
      </c>
      <c r="AM63" s="3">
        <f ca="1">IF(AM$2-$B$2&lt;Forudsætninger!$B$4,IF('Differentierede effekter'!EP63="",IF(Forudsætninger!$B$4&gt;AM$2-$B$2,Input!$G63,0)+IF(Forudsætninger!$B$4=AM$2-$B$2+1,Input!$K63,0),'Differentierede effekter'!EP63),0)</f>
        <v>0</v>
      </c>
      <c r="AN63" s="3">
        <f ca="1">IF(AN$2-$B$2&lt;Forudsætninger!$B$4,IF('Differentierede effekter'!ET63="",IF(Forudsætninger!$B$4&gt;AN$2-$B$2,Input!$G63,0)+IF(Forudsætninger!$B$4=AN$2-$B$2+1,Input!$K63,0),'Differentierede effekter'!ET63),0)</f>
        <v>0</v>
      </c>
      <c r="AO63" s="3">
        <f ca="1">IF(AO$2-$B$2&lt;Forudsætninger!$B$4,IF('Differentierede effekter'!EX63="",IF(Forudsætninger!$B$4&gt;AO$2-$B$2,Input!$G63,0)+IF(Forudsætninger!$B$4=AO$2-$B$2+1,Input!$K63,0),'Differentierede effekter'!EX63),0)</f>
        <v>0</v>
      </c>
      <c r="AP63" s="3">
        <f ca="1">IF(AP$2-$B$2&lt;Forudsætninger!$B$4,IF('Differentierede effekter'!FB63="",IF(Forudsætninger!$B$4&gt;AP$2-$B$2,Input!$G63,0)+IF(Forudsætninger!$B$4=AP$2-$B$2+1,Input!$K63,0),'Differentierede effekter'!FB63),0)</f>
        <v>0</v>
      </c>
      <c r="AQ63" s="3">
        <f ca="1">IF(AQ$2-$B$2&lt;Forudsætninger!$B$4,IF('Differentierede effekter'!FF63="",IF(Forudsætninger!$B$4&gt;AQ$2-$B$2,Input!$G63,0)+IF(Forudsætninger!$B$4=AQ$2-$B$2+1,Input!$K63,0),'Differentierede effekter'!FF63),0)</f>
        <v>0</v>
      </c>
      <c r="AR63" s="3">
        <f ca="1">IF(AR$2-$B$2&lt;Forudsætninger!$B$4,IF('Differentierede effekter'!FJ63="",IF(Forudsætninger!$B$4&gt;AR$2-$B$2,Input!$G63,0)+IF(Forudsætninger!$B$4=AR$2-$B$2+1,Input!$K63,0),'Differentierede effekter'!FJ63),0)</f>
        <v>0</v>
      </c>
      <c r="AS63" s="3">
        <f ca="1">IF(AS$2-$B$2&lt;Forudsætninger!$B$4,IF('Differentierede effekter'!FN63="",IF(Forudsætninger!$B$4&gt;AS$2-$B$2,Input!$G63,0)+IF(Forudsætninger!$B$4=AS$2-$B$2+1,Input!$K63,0),'Differentierede effekter'!FN63),0)</f>
        <v>0</v>
      </c>
      <c r="AT63" s="3">
        <f ca="1">IF(AT$2-$B$2&lt;Forudsætninger!$B$4,IF('Differentierede effekter'!FR63="",IF(Forudsætninger!$B$4&gt;AT$2-$B$2,Input!$G63,0)+IF(Forudsætninger!$B$4=AT$2-$B$2+1,Input!$K63,0),'Differentierede effekter'!FR63),0)</f>
        <v>0</v>
      </c>
      <c r="AU63" s="3">
        <f ca="1">IF(AU$2-$B$2&lt;Forudsætninger!$B$4,IF('Differentierede effekter'!FV63="",IF(Forudsætninger!$B$4&gt;AU$2-$B$2,Input!$G63,0)+IF(Forudsætninger!$B$4=AU$2-$B$2+1,Input!$K63,0),'Differentierede effekter'!FV63),0)</f>
        <v>0</v>
      </c>
      <c r="AV63" s="3">
        <f ca="1">IF(AV$2-$B$2&lt;Forudsætninger!$B$4,IF('Differentierede effekter'!FZ63="",IF(Forudsætninger!$B$4&gt;AV$2-$B$2,Input!$G63,0)+IF(Forudsætninger!$B$4=AV$2-$B$2+1,Input!$K63,0),'Differentierede effekter'!FZ63),0)</f>
        <v>0</v>
      </c>
      <c r="AW63" s="3">
        <f ca="1">IF(AW$2-$B$2&lt;Forudsætninger!$B$4,IF('Differentierede effekter'!GD63="",IF(Forudsætninger!$B$4&gt;AW$2-$B$2,Input!$G63,0)+IF(Forudsætninger!$B$4=AW$2-$B$2+1,Input!$K63,0),'Differentierede effekter'!GD63),0)</f>
        <v>0</v>
      </c>
      <c r="AX63" s="3">
        <f ca="1">IF(AX$2-$B$2&lt;Forudsætninger!$B$4,IF('Differentierede effekter'!GH63="",IF(Forudsætninger!$B$4&gt;AX$2-$B$2,Input!$G63,0)+IF(Forudsætninger!$B$4=AX$2-$B$2+1,Input!$K63,0),'Differentierede effekter'!GH63),0)</f>
        <v>0</v>
      </c>
      <c r="AY63" s="3">
        <f ca="1">IF(AY$2-$B$2&lt;Forudsætninger!$B$4,IF('Differentierede effekter'!GL63="",IF(Forudsætninger!$B$4&gt;AY$2-$B$2,Input!$G63,0)+IF(Forudsætninger!$B$4=AY$2-$B$2+1,Input!$K63,0),'Differentierede effekter'!GL63),0)</f>
        <v>0</v>
      </c>
      <c r="AZ63" s="4">
        <f ca="1">NPV(Forudsætninger!$B$2,BA63:CX63)*(1+Forudsætninger!$B$2)</f>
        <v>0</v>
      </c>
      <c r="BA63" s="3">
        <f ca="1">Forudsætninger!B143*B63</f>
        <v>0</v>
      </c>
      <c r="BB63" s="3">
        <f ca="1">Forudsætninger!C143*C63</f>
        <v>0</v>
      </c>
      <c r="BC63" s="3">
        <f ca="1">Forudsætninger!D143*D63</f>
        <v>0</v>
      </c>
      <c r="BD63" s="3">
        <f ca="1">Forudsætninger!E143*E63</f>
        <v>0</v>
      </c>
      <c r="BE63" s="3">
        <f ca="1">Forudsætninger!F143*F63</f>
        <v>0</v>
      </c>
      <c r="BF63" s="3">
        <f ca="1">Forudsætninger!G143*G63</f>
        <v>0</v>
      </c>
      <c r="BG63" s="3">
        <f ca="1">Forudsætninger!H143*H63</f>
        <v>0</v>
      </c>
      <c r="BH63" s="3">
        <f ca="1">Forudsætninger!I143*I63</f>
        <v>0</v>
      </c>
      <c r="BI63" s="3">
        <f ca="1">Forudsætninger!J143*J63</f>
        <v>0</v>
      </c>
      <c r="BJ63" s="3">
        <f ca="1">Forudsætninger!K143*K63</f>
        <v>0</v>
      </c>
      <c r="BK63" s="3">
        <f ca="1">Forudsætninger!L143*L63</f>
        <v>0</v>
      </c>
      <c r="BL63" s="3">
        <f ca="1">Forudsætninger!M143*M63</f>
        <v>0</v>
      </c>
      <c r="BM63" s="3">
        <f ca="1">Forudsætninger!N143*N63</f>
        <v>0</v>
      </c>
      <c r="BN63" s="3">
        <f ca="1">Forudsætninger!O143*O63</f>
        <v>0</v>
      </c>
      <c r="BO63" s="3">
        <f ca="1">Forudsætninger!P143*P63</f>
        <v>0</v>
      </c>
      <c r="BP63" s="3">
        <f ca="1">Forudsætninger!Q143*Q63</f>
        <v>0</v>
      </c>
      <c r="BQ63" s="3">
        <f ca="1">Forudsætninger!R143*R63</f>
        <v>0</v>
      </c>
      <c r="BR63" s="3">
        <f ca="1">Forudsætninger!S143*S63</f>
        <v>0</v>
      </c>
      <c r="BS63" s="3">
        <f ca="1">Forudsætninger!T143*T63</f>
        <v>0</v>
      </c>
      <c r="BT63" s="3">
        <f ca="1">Forudsætninger!U143*U63</f>
        <v>0</v>
      </c>
      <c r="BU63" s="3">
        <f ca="1">Forudsætninger!V143*V63</f>
        <v>0</v>
      </c>
      <c r="BV63" s="3">
        <f ca="1">Forudsætninger!W143*W63</f>
        <v>0</v>
      </c>
      <c r="BW63" s="3">
        <f ca="1">Forudsætninger!X143*X63</f>
        <v>0</v>
      </c>
      <c r="BX63" s="3">
        <f ca="1">Forudsætninger!Y143*Y63</f>
        <v>0</v>
      </c>
      <c r="BY63" s="3">
        <f ca="1">Forudsætninger!Z143*Z63</f>
        <v>0</v>
      </c>
      <c r="BZ63" s="3">
        <f ca="1">Forudsætninger!AA143*AA63</f>
        <v>0</v>
      </c>
      <c r="CA63" s="3">
        <f ca="1">Forudsætninger!AB143*AB63</f>
        <v>0</v>
      </c>
      <c r="CB63" s="3">
        <f ca="1">Forudsætninger!AC143*AC63</f>
        <v>0</v>
      </c>
      <c r="CC63" s="3">
        <f ca="1">Forudsætninger!AD143*AD63</f>
        <v>0</v>
      </c>
      <c r="CD63" s="3">
        <f ca="1">Forudsætninger!AE143*AE63</f>
        <v>0</v>
      </c>
      <c r="CE63" s="3">
        <f ca="1">Forudsætninger!AF143*AF63</f>
        <v>0</v>
      </c>
      <c r="CF63" s="3">
        <f ca="1">Forudsætninger!AG143*AG63</f>
        <v>0</v>
      </c>
      <c r="CG63" s="3">
        <f ca="1">Forudsætninger!AH143*AH63</f>
        <v>0</v>
      </c>
      <c r="CH63" s="3">
        <f ca="1">Forudsætninger!AI143*AI63</f>
        <v>0</v>
      </c>
      <c r="CI63" s="3">
        <f ca="1">Forudsætninger!AJ143*AJ63</f>
        <v>0</v>
      </c>
      <c r="CJ63" s="3">
        <f ca="1">Forudsætninger!AK143*AK63</f>
        <v>0</v>
      </c>
      <c r="CK63" s="3">
        <f ca="1">Forudsætninger!AL143*AL63</f>
        <v>0</v>
      </c>
      <c r="CL63" s="3">
        <f ca="1">Forudsætninger!AM143*AM63</f>
        <v>0</v>
      </c>
      <c r="CM63" s="3">
        <f ca="1">Forudsætninger!AN143*AN63</f>
        <v>0</v>
      </c>
      <c r="CN63" s="3">
        <f ca="1">Forudsætninger!AO143*AO63</f>
        <v>0</v>
      </c>
      <c r="CO63" s="3">
        <f ca="1">Forudsætninger!AP143*AP63</f>
        <v>0</v>
      </c>
      <c r="CP63" s="3">
        <f ca="1">Forudsætninger!AQ143*AQ63</f>
        <v>0</v>
      </c>
      <c r="CQ63" s="3">
        <f ca="1">Forudsætninger!AR143*AR63</f>
        <v>0</v>
      </c>
      <c r="CR63" s="3">
        <f ca="1">Forudsætninger!AS143*AS63</f>
        <v>0</v>
      </c>
      <c r="CS63" s="3">
        <f ca="1">Forudsætninger!AT143*AT63</f>
        <v>0</v>
      </c>
      <c r="CT63" s="3">
        <f ca="1">Forudsætninger!AU143*AU63</f>
        <v>0</v>
      </c>
      <c r="CU63" s="3">
        <f ca="1">Forudsætninger!AV143*AV63</f>
        <v>0</v>
      </c>
      <c r="CV63" s="3">
        <f ca="1">Forudsætninger!AW143*AW63</f>
        <v>0</v>
      </c>
      <c r="CW63" s="3">
        <f ca="1">Forudsætninger!AX143*AX63</f>
        <v>0</v>
      </c>
      <c r="CX63" s="3">
        <f ca="1">Forudsætninger!AY143*AY63</f>
        <v>0</v>
      </c>
      <c r="CY63" s="4">
        <f ca="1">NPV(Forudsætninger!$B$3,CZ63:EW63)*(1+Forudsætninger!$B$3)</f>
        <v>0</v>
      </c>
      <c r="CZ63" s="3">
        <f ca="1">Forudsætninger!E289*B63</f>
        <v>0</v>
      </c>
      <c r="DA63" s="3">
        <f ca="1">Forudsætninger!F289*C63</f>
        <v>0</v>
      </c>
      <c r="DB63" s="3">
        <f ca="1">Forudsætninger!G289*D63</f>
        <v>0</v>
      </c>
      <c r="DC63" s="3">
        <f ca="1">Forudsætninger!H289*E63</f>
        <v>0</v>
      </c>
      <c r="DD63" s="3">
        <f ca="1">Forudsætninger!I289*F63</f>
        <v>0</v>
      </c>
      <c r="DE63" s="3">
        <f ca="1">Forudsætninger!J289*G63</f>
        <v>0</v>
      </c>
      <c r="DF63" s="3">
        <f ca="1">Forudsætninger!K289*H63</f>
        <v>0</v>
      </c>
      <c r="DG63" s="3">
        <f ca="1">Forudsætninger!L289*I63</f>
        <v>0</v>
      </c>
      <c r="DH63" s="3">
        <f ca="1">Forudsætninger!M289*J63</f>
        <v>0</v>
      </c>
      <c r="DI63" s="3">
        <f ca="1">Forudsætninger!N289*K63</f>
        <v>0</v>
      </c>
      <c r="DJ63" s="3">
        <f ca="1">Forudsætninger!O289*L63</f>
        <v>0</v>
      </c>
      <c r="DK63" s="3">
        <f ca="1">Forudsætninger!P289*M63</f>
        <v>0</v>
      </c>
      <c r="DL63" s="3">
        <f ca="1">Forudsætninger!Q289*N63</f>
        <v>0</v>
      </c>
      <c r="DM63" s="3">
        <f ca="1">Forudsætninger!R289*O63</f>
        <v>0</v>
      </c>
      <c r="DN63" s="3">
        <f ca="1">Forudsætninger!S289*P63</f>
        <v>0</v>
      </c>
      <c r="DO63" s="3">
        <f ca="1">Forudsætninger!T289*Q63</f>
        <v>0</v>
      </c>
      <c r="DP63" s="3">
        <f ca="1">Forudsætninger!U289*R63</f>
        <v>0</v>
      </c>
      <c r="DQ63" s="3">
        <f ca="1">Forudsætninger!V289*S63</f>
        <v>0</v>
      </c>
      <c r="DR63" s="3">
        <f ca="1">Forudsætninger!W289*T63</f>
        <v>0</v>
      </c>
      <c r="DS63" s="3">
        <f ca="1">Forudsætninger!X289*U63</f>
        <v>0</v>
      </c>
      <c r="DT63" s="3">
        <f ca="1">Forudsætninger!Y289*V63</f>
        <v>0</v>
      </c>
      <c r="DU63" s="3">
        <f ca="1">Forudsætninger!Z289*W63</f>
        <v>0</v>
      </c>
      <c r="DV63" s="3">
        <f ca="1">Forudsætninger!AA289*X63</f>
        <v>0</v>
      </c>
      <c r="DW63" s="3">
        <f ca="1">Forudsætninger!AB289*Y63</f>
        <v>0</v>
      </c>
      <c r="DX63" s="3">
        <f ca="1">Forudsætninger!AC289*Z63</f>
        <v>0</v>
      </c>
      <c r="DY63" s="3">
        <f ca="1">Forudsætninger!AD289*AA63</f>
        <v>0</v>
      </c>
      <c r="DZ63" s="3">
        <f ca="1">Forudsætninger!AE289*AB63</f>
        <v>0</v>
      </c>
      <c r="EA63" s="3">
        <f ca="1">Forudsætninger!AF289*AC63</f>
        <v>0</v>
      </c>
      <c r="EB63" s="3">
        <f ca="1">Forudsætninger!AG289*AD63</f>
        <v>0</v>
      </c>
      <c r="EC63" s="3">
        <f ca="1">Forudsætninger!AH289*AE63</f>
        <v>0</v>
      </c>
      <c r="ED63" s="3">
        <f ca="1">Forudsætninger!AI289*AF63</f>
        <v>0</v>
      </c>
      <c r="EE63" s="3">
        <f ca="1">Forudsætninger!AJ289*AG63</f>
        <v>0</v>
      </c>
      <c r="EF63" s="3">
        <f ca="1">Forudsætninger!AK289*AH63</f>
        <v>0</v>
      </c>
      <c r="EG63" s="3">
        <f ca="1">Forudsætninger!AL289*AI63</f>
        <v>0</v>
      </c>
      <c r="EH63" s="3">
        <f ca="1">Forudsætninger!AM289*AJ63</f>
        <v>0</v>
      </c>
      <c r="EI63" s="3">
        <f ca="1">Forudsætninger!AN289*AK63</f>
        <v>0</v>
      </c>
      <c r="EJ63" s="3">
        <f ca="1">Forudsætninger!AO289*AL63</f>
        <v>0</v>
      </c>
      <c r="EK63" s="3">
        <f ca="1">Forudsætninger!AP289*AM63</f>
        <v>0</v>
      </c>
      <c r="EL63" s="3">
        <f ca="1">Forudsætninger!AQ289*AN63</f>
        <v>0</v>
      </c>
      <c r="EM63" s="3">
        <f ca="1">Forudsætninger!AR289*AO63</f>
        <v>0</v>
      </c>
      <c r="EN63" s="3">
        <f ca="1">Forudsætninger!AS289*AP63</f>
        <v>0</v>
      </c>
      <c r="EO63" s="3">
        <f ca="1">Forudsætninger!AT289*AQ63</f>
        <v>0</v>
      </c>
      <c r="EP63" s="3">
        <f ca="1">Forudsætninger!AU289*AR63</f>
        <v>0</v>
      </c>
      <c r="EQ63" s="3">
        <f ca="1">Forudsætninger!AV289*AS63</f>
        <v>0</v>
      </c>
      <c r="ER63" s="3">
        <f ca="1">Forudsætninger!AW289*AT63</f>
        <v>0</v>
      </c>
      <c r="ES63" s="3">
        <f ca="1">Forudsætninger!AX289*AU63</f>
        <v>0</v>
      </c>
      <c r="ET63" s="3">
        <f ca="1">Forudsætninger!AY289*AV63</f>
        <v>0</v>
      </c>
      <c r="EU63" s="3">
        <f ca="1">Forudsætninger!AZ289*AW63</f>
        <v>0</v>
      </c>
      <c r="EV63" s="3">
        <f ca="1">Forudsætninger!BA289*AX63</f>
        <v>0</v>
      </c>
      <c r="EW63" s="3">
        <f ca="1">Forudsætninger!BB289*AY63</f>
        <v>0</v>
      </c>
      <c r="EX63" s="3">
        <f ca="1">IF(Input!$B63="I",$AZ63,0)</f>
        <v>0</v>
      </c>
      <c r="EY63" s="3">
        <f ca="1">IF(Input!$B63="II",$AZ63,0)</f>
        <v>0</v>
      </c>
      <c r="EZ63" s="3">
        <f ca="1">IF(Input!$B63="III",$AZ63,0)</f>
        <v>0</v>
      </c>
      <c r="FA63" s="3">
        <f ca="1">IF(Input!$B63="IV",$AZ63,0)</f>
        <v>0</v>
      </c>
      <c r="FB63" s="3">
        <f ca="1">IF(Input!$B63="I",$CY63,0)</f>
        <v>0</v>
      </c>
      <c r="FC63" s="3">
        <f ca="1">IF(Input!$B63="II",$CY63,0)</f>
        <v>0</v>
      </c>
      <c r="FD63" s="3">
        <f ca="1">IF(Input!$B63="III",$CY63,0)</f>
        <v>0</v>
      </c>
      <c r="FE63" s="3">
        <f ca="1">IF(Input!$B63="IV",$CY63,0)</f>
        <v>0</v>
      </c>
      <c r="FF63" s="3">
        <f ca="1">IF(Input!$C63="Økonomisk",$AZ63,0)</f>
        <v>0</v>
      </c>
      <c r="FG63" s="3">
        <f ca="1">IF(Input!$C63="Miljø",$AZ63,0)</f>
        <v>0</v>
      </c>
    </row>
    <row r="64" spans="1:163">
      <c r="A64" s="2" t="str">
        <f ca="1">IF(Input!A64="","",Input!A64)</f>
        <v/>
      </c>
      <c r="B64" s="3">
        <f ca="1">IF('Differentierede effekter'!D64="",Input!J64+Input!G64+IF(Forudsætninger!$B$4=1,Input!K64,0),'Differentierede effekter'!D64)</f>
        <v>0</v>
      </c>
      <c r="C64" s="3">
        <f ca="1">IF(C$2-$B$2&lt;Forudsætninger!$B$4,IF('Differentierede effekter'!H64="",IF(Forudsætninger!$B$4&gt;C$2-$B$2,Input!$G64,0)+IF(Forudsætninger!$B$4=C$2-$B$2+1,Input!$K64,0),'Differentierede effekter'!H64),0)</f>
        <v>0</v>
      </c>
      <c r="D64" s="3">
        <f ca="1">IF(D$2-$B$2&lt;Forudsætninger!$B$4,IF('Differentierede effekter'!L64="",IF(Forudsætninger!$B$4&gt;D$2-$B$2,Input!$G64,0)+IF(Forudsætninger!$B$4=D$2-$B$2+1,Input!$K64,0),'Differentierede effekter'!L64),0)</f>
        <v>0</v>
      </c>
      <c r="E64" s="3">
        <f ca="1">IF(E$2-$B$2&lt;Forudsætninger!$B$4,IF('Differentierede effekter'!P64="",IF(Forudsætninger!$B$4&gt;E$2-$B$2,Input!$G64,0)+IF(Forudsætninger!$B$4=E$2-$B$2+1,Input!$K64,0),'Differentierede effekter'!P64),0)</f>
        <v>0</v>
      </c>
      <c r="F64" s="3">
        <f ca="1">IF(F$2-$B$2&lt;Forudsætninger!$B$4,IF('Differentierede effekter'!T64="",IF(Forudsætninger!$B$4&gt;F$2-$B$2,Input!$G64,0)+IF(Forudsætninger!$B$4=F$2-$B$2+1,Input!$K64,0),'Differentierede effekter'!T64),0)</f>
        <v>0</v>
      </c>
      <c r="G64" s="3">
        <f ca="1">IF(G$2-$B$2&lt;Forudsætninger!$B$4,IF('Differentierede effekter'!X64="",IF(Forudsætninger!$B$4&gt;G$2-$B$2,Input!$G64,0)+IF(Forudsætninger!$B$4=G$2-$B$2+1,Input!$K64,0),'Differentierede effekter'!X64),0)</f>
        <v>0</v>
      </c>
      <c r="H64" s="3">
        <f ca="1">IF(H$2-$B$2&lt;Forudsætninger!$B$4,IF('Differentierede effekter'!AB64="",IF(Forudsætninger!$B$4&gt;H$2-$B$2,Input!$G64,0)+IF(Forudsætninger!$B$4=H$2-$B$2+1,Input!$K64,0),'Differentierede effekter'!AB64),0)</f>
        <v>0</v>
      </c>
      <c r="I64" s="3">
        <f ca="1">IF(I$2-$B$2&lt;Forudsætninger!$B$4,IF('Differentierede effekter'!AF64="",IF(Forudsætninger!$B$4&gt;I$2-$B$2,Input!$G64,0)+IF(Forudsætninger!$B$4=I$2-$B$2+1,Input!$K64,0),'Differentierede effekter'!AF64),0)</f>
        <v>0</v>
      </c>
      <c r="J64" s="3">
        <f ca="1">IF(J$2-$B$2&lt;Forudsætninger!$B$4,IF('Differentierede effekter'!AJ64="",IF(Forudsætninger!$B$4&gt;J$2-$B$2,Input!$G64,0)+IF(Forudsætninger!$B$4=J$2-$B$2+1,Input!$K64,0),'Differentierede effekter'!AJ64),0)</f>
        <v>0</v>
      </c>
      <c r="K64" s="3">
        <f ca="1">IF(K$2-$B$2&lt;Forudsætninger!$B$4,IF('Differentierede effekter'!AN64="",IF(Forudsætninger!$B$4&gt;K$2-$B$2,Input!$G64,0)+IF(Forudsætninger!$B$4=K$2-$B$2+1,Input!$K64,0),'Differentierede effekter'!AN64),0)</f>
        <v>0</v>
      </c>
      <c r="L64" s="3">
        <f ca="1">IF(L$2-$B$2&lt;Forudsætninger!$B$4,IF('Differentierede effekter'!AR64="",IF(Forudsætninger!$B$4&gt;L$2-$B$2,Input!$G64,0)+IF(Forudsætninger!$B$4=L$2-$B$2+1,Input!$K64,0),'Differentierede effekter'!AR64),0)</f>
        <v>0</v>
      </c>
      <c r="M64" s="3">
        <f ca="1">IF(M$2-$B$2&lt;Forudsætninger!$B$4,IF('Differentierede effekter'!AV64="",IF(Forudsætninger!$B$4&gt;M$2-$B$2,Input!$G64,0)+IF(Forudsætninger!$B$4=M$2-$B$2+1,Input!$K64,0),'Differentierede effekter'!AV64),0)</f>
        <v>0</v>
      </c>
      <c r="N64" s="3">
        <f ca="1">IF(N$2-$B$2&lt;Forudsætninger!$B$4,IF('Differentierede effekter'!AZ64="",IF(Forudsætninger!$B$4&gt;N$2-$B$2,Input!$G64,0)+IF(Forudsætninger!$B$4=N$2-$B$2+1,Input!$K64,0),'Differentierede effekter'!AZ64),0)</f>
        <v>0</v>
      </c>
      <c r="O64" s="3">
        <f ca="1">IF(O$2-$B$2&lt;Forudsætninger!$B$4,IF('Differentierede effekter'!BD64="",IF(Forudsætninger!$B$4&gt;O$2-$B$2,Input!$G64,0)+IF(Forudsætninger!$B$4=O$2-$B$2+1,Input!$K64,0),'Differentierede effekter'!BD64),0)</f>
        <v>0</v>
      </c>
      <c r="P64" s="3">
        <f ca="1">IF(P$2-$B$2&lt;Forudsætninger!$B$4,IF('Differentierede effekter'!BH64="",IF(Forudsætninger!$B$4&gt;P$2-$B$2,Input!$G64,0)+IF(Forudsætninger!$B$4=P$2-$B$2+1,Input!$K64,0),'Differentierede effekter'!BH64),0)</f>
        <v>0</v>
      </c>
      <c r="Q64" s="3">
        <f ca="1">IF(Q$2-$B$2&lt;Forudsætninger!$B$4,IF('Differentierede effekter'!BL64="",IF(Forudsætninger!$B$4&gt;Q$2-$B$2,Input!$G64,0)+IF(Forudsætninger!$B$4=Q$2-$B$2+1,Input!$K64,0),'Differentierede effekter'!BL64),0)</f>
        <v>0</v>
      </c>
      <c r="R64" s="3">
        <f ca="1">IF(R$2-$B$2&lt;Forudsætninger!$B$4,IF('Differentierede effekter'!BP64="",IF(Forudsætninger!$B$4&gt;R$2-$B$2,Input!$G64,0)+IF(Forudsætninger!$B$4=R$2-$B$2+1,Input!$K64,0),'Differentierede effekter'!BP64),0)</f>
        <v>0</v>
      </c>
      <c r="S64" s="3">
        <f ca="1">IF(S$2-$B$2&lt;Forudsætninger!$B$4,IF('Differentierede effekter'!BT64="",IF(Forudsætninger!$B$4&gt;S$2-$B$2,Input!$G64,0)+IF(Forudsætninger!$B$4=S$2-$B$2+1,Input!$K64,0),'Differentierede effekter'!BT64),0)</f>
        <v>0</v>
      </c>
      <c r="T64" s="3">
        <f ca="1">IF(T$2-$B$2&lt;Forudsætninger!$B$4,IF('Differentierede effekter'!BX64="",IF(Forudsætninger!$B$4&gt;T$2-$B$2,Input!$G64,0)+IF(Forudsætninger!$B$4=T$2-$B$2+1,Input!$K64,0),'Differentierede effekter'!BX64),0)</f>
        <v>0</v>
      </c>
      <c r="U64" s="3">
        <f ca="1">IF(U$2-$B$2&lt;Forudsætninger!$B$4,IF('Differentierede effekter'!CB64="",IF(Forudsætninger!$B$4&gt;U$2-$B$2,Input!$G64,0)+IF(Forudsætninger!$B$4=U$2-$B$2+1,Input!$K64,0),'Differentierede effekter'!CB64),0)</f>
        <v>0</v>
      </c>
      <c r="V64" s="3">
        <f ca="1">IF(V$2-$B$2&lt;Forudsætninger!$B$4,IF('Differentierede effekter'!CF64="",IF(Forudsætninger!$B$4&gt;V$2-$B$2,Input!$G64,0)+IF(Forudsætninger!$B$4=V$2-$B$2+1,Input!$K64,0),'Differentierede effekter'!CF64),0)</f>
        <v>0</v>
      </c>
      <c r="W64" s="3">
        <f ca="1">IF(W$2-$B$2&lt;Forudsætninger!$B$4,IF('Differentierede effekter'!CJ64="",IF(Forudsætninger!$B$4&gt;W$2-$B$2,Input!$G64,0)+IF(Forudsætninger!$B$4=W$2-$B$2+1,Input!$K64,0),'Differentierede effekter'!CJ64),0)</f>
        <v>0</v>
      </c>
      <c r="X64" s="3">
        <f ca="1">IF(X$2-$B$2&lt;Forudsætninger!$B$4,IF('Differentierede effekter'!CN64="",IF(Forudsætninger!$B$4&gt;X$2-$B$2,Input!$G64,0)+IF(Forudsætninger!$B$4=X$2-$B$2+1,Input!$K64,0),'Differentierede effekter'!CN64),0)</f>
        <v>0</v>
      </c>
      <c r="Y64" s="3">
        <f ca="1">IF(Y$2-$B$2&lt;Forudsætninger!$B$4,IF('Differentierede effekter'!CR64="",IF(Forudsætninger!$B$4&gt;Y$2-$B$2,Input!$G64,0)+IF(Forudsætninger!$B$4=Y$2-$B$2+1,Input!$K64,0),'Differentierede effekter'!CR64),0)</f>
        <v>0</v>
      </c>
      <c r="Z64" s="3">
        <f ca="1">IF(Z$2-$B$2&lt;Forudsætninger!$B$4,IF('Differentierede effekter'!CV64="",IF(Forudsætninger!$B$4&gt;Z$2-$B$2,Input!$G64,0)+IF(Forudsætninger!$B$4=Z$2-$B$2+1,Input!$K64,0),'Differentierede effekter'!CV64),0)</f>
        <v>0</v>
      </c>
      <c r="AA64" s="3">
        <f ca="1">IF(AA$2-$B$2&lt;Forudsætninger!$B$4,IF('Differentierede effekter'!CZ64="",IF(Forudsætninger!$B$4&gt;AA$2-$B$2,Input!$G64,0)+IF(Forudsætninger!$B$4=AA$2-$B$2+1,Input!$K64,0),'Differentierede effekter'!CZ64),0)</f>
        <v>0</v>
      </c>
      <c r="AB64" s="3">
        <f ca="1">IF(AB$2-$B$2&lt;Forudsætninger!$B$4,IF('Differentierede effekter'!DD64="",IF(Forudsætninger!$B$4&gt;AB$2-$B$2,Input!$G64,0)+IF(Forudsætninger!$B$4=AB$2-$B$2+1,Input!$K64,0),'Differentierede effekter'!DD64),0)</f>
        <v>0</v>
      </c>
      <c r="AC64" s="3">
        <f ca="1">IF(AC$2-$B$2&lt;Forudsætninger!$B$4,IF('Differentierede effekter'!DH64="",IF(Forudsætninger!$B$4&gt;AC$2-$B$2,Input!$G64,0)+IF(Forudsætninger!$B$4=AC$2-$B$2+1,Input!$K64,0),'Differentierede effekter'!DH64),0)</f>
        <v>0</v>
      </c>
      <c r="AD64" s="3">
        <f ca="1">IF(AD$2-$B$2&lt;Forudsætninger!$B$4,IF('Differentierede effekter'!DL64="",IF(Forudsætninger!$B$4&gt;AD$2-$B$2,Input!$G64,0)+IF(Forudsætninger!$B$4=AD$2-$B$2+1,Input!$K64,0),'Differentierede effekter'!DL64),0)</f>
        <v>0</v>
      </c>
      <c r="AE64" s="3">
        <f ca="1">IF(AE$2-$B$2&lt;Forudsætninger!$B$4,IF('Differentierede effekter'!DP64="",IF(Forudsætninger!$B$4&gt;AE$2-$B$2,Input!$G64,0)+IF(Forudsætninger!$B$4=AE$2-$B$2+1,Input!$K64,0),'Differentierede effekter'!DP64),0)</f>
        <v>0</v>
      </c>
      <c r="AF64" s="3">
        <f ca="1">IF(AF$2-$B$2&lt;Forudsætninger!$B$4,IF('Differentierede effekter'!DQ64="",IF(Forudsætninger!$B$4&gt;AF$2-$B$2,Input!$G64,0)+IF(Forudsætninger!$B$4=AF$2-$B$2+1,Input!$K64,0),'Differentierede effekter'!DQ64),0)</f>
        <v>0</v>
      </c>
      <c r="AG64" s="3">
        <f ca="1">IF(AG$2-$B$2&lt;Forudsætninger!$B$4,IF('Differentierede effekter'!DU64="",IF(Forudsætninger!$B$4&gt;AG$2-$B$2,Input!$G64,0)+IF(Forudsætninger!$B$4=AG$2-$B$2+1,Input!$K64,0),'Differentierede effekter'!DU64),0)</f>
        <v>0</v>
      </c>
      <c r="AH64" s="3">
        <f ca="1">IF(AH$2-$B$2&lt;Forudsætninger!$B$4,IF('Differentierede effekter'!DY64="",IF(Forudsætninger!$B$4&gt;AH$2-$B$2,Input!$G64,0)+IF(Forudsætninger!$B$4=AH$2-$B$2+1,Input!$K64,0),'Differentierede effekter'!DY64),0)</f>
        <v>0</v>
      </c>
      <c r="AI64" s="3">
        <f ca="1">IF(AI$2-$B$2&lt;Forudsætninger!$B$4,IF('Differentierede effekter'!EC64="",IF(Forudsætninger!$B$4&gt;AI$2-$B$2,Input!$G64,0)+IF(Forudsætninger!$B$4=AI$2-$B$2+1,Input!$K64,0),'Differentierede effekter'!EC64),0)</f>
        <v>0</v>
      </c>
      <c r="AJ64" s="3">
        <f ca="1">IF(AJ$2-$B$2&lt;Forudsætninger!$B$4,IF('Differentierede effekter'!EG64="",IF(Forudsætninger!$B$4&gt;AJ$2-$B$2,Input!$G64,0)+IF(Forudsætninger!$B$4=AJ$2-$B$2+1,Input!$K64,0),'Differentierede effekter'!EG64),0)</f>
        <v>0</v>
      </c>
      <c r="AK64" s="3">
        <f ca="1">IF(AK$2-$B$2&lt;Forudsætninger!$B$4,IF('Differentierede effekter'!EK64="",IF(Forudsætninger!$B$4&gt;AK$2-$B$2,Input!$G64,0)+IF(Forudsætninger!$B$4=AK$2-$B$2+1,Input!$K64,0),'Differentierede effekter'!EK64),0)</f>
        <v>0</v>
      </c>
      <c r="AL64" s="3">
        <f ca="1">IF(AL$2-$B$2&lt;Forudsætninger!$B$4,IF('Differentierede effekter'!EO64="",IF(Forudsætninger!$B$4&gt;AL$2-$B$2,Input!$G64,0)+IF(Forudsætninger!$B$4=AL$2-$B$2+1,Input!$K64,0),'Differentierede effekter'!EO64),0)</f>
        <v>0</v>
      </c>
      <c r="AM64" s="3">
        <f ca="1">IF(AM$2-$B$2&lt;Forudsætninger!$B$4,IF('Differentierede effekter'!EP64="",IF(Forudsætninger!$B$4&gt;AM$2-$B$2,Input!$G64,0)+IF(Forudsætninger!$B$4=AM$2-$B$2+1,Input!$K64,0),'Differentierede effekter'!EP64),0)</f>
        <v>0</v>
      </c>
      <c r="AN64" s="3">
        <f ca="1">IF(AN$2-$B$2&lt;Forudsætninger!$B$4,IF('Differentierede effekter'!ET64="",IF(Forudsætninger!$B$4&gt;AN$2-$B$2,Input!$G64,0)+IF(Forudsætninger!$B$4=AN$2-$B$2+1,Input!$K64,0),'Differentierede effekter'!ET64),0)</f>
        <v>0</v>
      </c>
      <c r="AO64" s="3">
        <f ca="1">IF(AO$2-$B$2&lt;Forudsætninger!$B$4,IF('Differentierede effekter'!EX64="",IF(Forudsætninger!$B$4&gt;AO$2-$B$2,Input!$G64,0)+IF(Forudsætninger!$B$4=AO$2-$B$2+1,Input!$K64,0),'Differentierede effekter'!EX64),0)</f>
        <v>0</v>
      </c>
      <c r="AP64" s="3">
        <f ca="1">IF(AP$2-$B$2&lt;Forudsætninger!$B$4,IF('Differentierede effekter'!FB64="",IF(Forudsætninger!$B$4&gt;AP$2-$B$2,Input!$G64,0)+IF(Forudsætninger!$B$4=AP$2-$B$2+1,Input!$K64,0),'Differentierede effekter'!FB64),0)</f>
        <v>0</v>
      </c>
      <c r="AQ64" s="3">
        <f ca="1">IF(AQ$2-$B$2&lt;Forudsætninger!$B$4,IF('Differentierede effekter'!FF64="",IF(Forudsætninger!$B$4&gt;AQ$2-$B$2,Input!$G64,0)+IF(Forudsætninger!$B$4=AQ$2-$B$2+1,Input!$K64,0),'Differentierede effekter'!FF64),0)</f>
        <v>0</v>
      </c>
      <c r="AR64" s="3">
        <f ca="1">IF(AR$2-$B$2&lt;Forudsætninger!$B$4,IF('Differentierede effekter'!FJ64="",IF(Forudsætninger!$B$4&gt;AR$2-$B$2,Input!$G64,0)+IF(Forudsætninger!$B$4=AR$2-$B$2+1,Input!$K64,0),'Differentierede effekter'!FJ64),0)</f>
        <v>0</v>
      </c>
      <c r="AS64" s="3">
        <f ca="1">IF(AS$2-$B$2&lt;Forudsætninger!$B$4,IF('Differentierede effekter'!FN64="",IF(Forudsætninger!$B$4&gt;AS$2-$B$2,Input!$G64,0)+IF(Forudsætninger!$B$4=AS$2-$B$2+1,Input!$K64,0),'Differentierede effekter'!FN64),0)</f>
        <v>0</v>
      </c>
      <c r="AT64" s="3">
        <f ca="1">IF(AT$2-$B$2&lt;Forudsætninger!$B$4,IF('Differentierede effekter'!FR64="",IF(Forudsætninger!$B$4&gt;AT$2-$B$2,Input!$G64,0)+IF(Forudsætninger!$B$4=AT$2-$B$2+1,Input!$K64,0),'Differentierede effekter'!FR64),0)</f>
        <v>0</v>
      </c>
      <c r="AU64" s="3">
        <f ca="1">IF(AU$2-$B$2&lt;Forudsætninger!$B$4,IF('Differentierede effekter'!FV64="",IF(Forudsætninger!$B$4&gt;AU$2-$B$2,Input!$G64,0)+IF(Forudsætninger!$B$4=AU$2-$B$2+1,Input!$K64,0),'Differentierede effekter'!FV64),0)</f>
        <v>0</v>
      </c>
      <c r="AV64" s="3">
        <f ca="1">IF(AV$2-$B$2&lt;Forudsætninger!$B$4,IF('Differentierede effekter'!FZ64="",IF(Forudsætninger!$B$4&gt;AV$2-$B$2,Input!$G64,0)+IF(Forudsætninger!$B$4=AV$2-$B$2+1,Input!$K64,0),'Differentierede effekter'!FZ64),0)</f>
        <v>0</v>
      </c>
      <c r="AW64" s="3">
        <f ca="1">IF(AW$2-$B$2&lt;Forudsætninger!$B$4,IF('Differentierede effekter'!GD64="",IF(Forudsætninger!$B$4&gt;AW$2-$B$2,Input!$G64,0)+IF(Forudsætninger!$B$4=AW$2-$B$2+1,Input!$K64,0),'Differentierede effekter'!GD64),0)</f>
        <v>0</v>
      </c>
      <c r="AX64" s="3">
        <f ca="1">IF(AX$2-$B$2&lt;Forudsætninger!$B$4,IF('Differentierede effekter'!GH64="",IF(Forudsætninger!$B$4&gt;AX$2-$B$2,Input!$G64,0)+IF(Forudsætninger!$B$4=AX$2-$B$2+1,Input!$K64,0),'Differentierede effekter'!GH64),0)</f>
        <v>0</v>
      </c>
      <c r="AY64" s="3">
        <f ca="1">IF(AY$2-$B$2&lt;Forudsætninger!$B$4,IF('Differentierede effekter'!GL64="",IF(Forudsætninger!$B$4&gt;AY$2-$B$2,Input!$G64,0)+IF(Forudsætninger!$B$4=AY$2-$B$2+1,Input!$K64,0),'Differentierede effekter'!GL64),0)</f>
        <v>0</v>
      </c>
      <c r="AZ64" s="4">
        <f ca="1">NPV(Forudsætninger!$B$2,BA64:CX64)*(1+Forudsætninger!$B$2)</f>
        <v>0</v>
      </c>
      <c r="BA64" s="3">
        <f ca="1">Forudsætninger!B144*B64</f>
        <v>0</v>
      </c>
      <c r="BB64" s="3">
        <f ca="1">Forudsætninger!C144*C64</f>
        <v>0</v>
      </c>
      <c r="BC64" s="3">
        <f ca="1">Forudsætninger!D144*D64</f>
        <v>0</v>
      </c>
      <c r="BD64" s="3">
        <f ca="1">Forudsætninger!E144*E64</f>
        <v>0</v>
      </c>
      <c r="BE64" s="3">
        <f ca="1">Forudsætninger!F144*F64</f>
        <v>0</v>
      </c>
      <c r="BF64" s="3">
        <f ca="1">Forudsætninger!G144*G64</f>
        <v>0</v>
      </c>
      <c r="BG64" s="3">
        <f ca="1">Forudsætninger!H144*H64</f>
        <v>0</v>
      </c>
      <c r="BH64" s="3">
        <f ca="1">Forudsætninger!I144*I64</f>
        <v>0</v>
      </c>
      <c r="BI64" s="3">
        <f ca="1">Forudsætninger!J144*J64</f>
        <v>0</v>
      </c>
      <c r="BJ64" s="3">
        <f ca="1">Forudsætninger!K144*K64</f>
        <v>0</v>
      </c>
      <c r="BK64" s="3">
        <f ca="1">Forudsætninger!L144*L64</f>
        <v>0</v>
      </c>
      <c r="BL64" s="3">
        <f ca="1">Forudsætninger!M144*M64</f>
        <v>0</v>
      </c>
      <c r="BM64" s="3">
        <f ca="1">Forudsætninger!N144*N64</f>
        <v>0</v>
      </c>
      <c r="BN64" s="3">
        <f ca="1">Forudsætninger!O144*O64</f>
        <v>0</v>
      </c>
      <c r="BO64" s="3">
        <f ca="1">Forudsætninger!P144*P64</f>
        <v>0</v>
      </c>
      <c r="BP64" s="3">
        <f ca="1">Forudsætninger!Q144*Q64</f>
        <v>0</v>
      </c>
      <c r="BQ64" s="3">
        <f ca="1">Forudsætninger!R144*R64</f>
        <v>0</v>
      </c>
      <c r="BR64" s="3">
        <f ca="1">Forudsætninger!S144*S64</f>
        <v>0</v>
      </c>
      <c r="BS64" s="3">
        <f ca="1">Forudsætninger!T144*T64</f>
        <v>0</v>
      </c>
      <c r="BT64" s="3">
        <f ca="1">Forudsætninger!U144*U64</f>
        <v>0</v>
      </c>
      <c r="BU64" s="3">
        <f ca="1">Forudsætninger!V144*V64</f>
        <v>0</v>
      </c>
      <c r="BV64" s="3">
        <f ca="1">Forudsætninger!W144*W64</f>
        <v>0</v>
      </c>
      <c r="BW64" s="3">
        <f ca="1">Forudsætninger!X144*X64</f>
        <v>0</v>
      </c>
      <c r="BX64" s="3">
        <f ca="1">Forudsætninger!Y144*Y64</f>
        <v>0</v>
      </c>
      <c r="BY64" s="3">
        <f ca="1">Forudsætninger!Z144*Z64</f>
        <v>0</v>
      </c>
      <c r="BZ64" s="3">
        <f ca="1">Forudsætninger!AA144*AA64</f>
        <v>0</v>
      </c>
      <c r="CA64" s="3">
        <f ca="1">Forudsætninger!AB144*AB64</f>
        <v>0</v>
      </c>
      <c r="CB64" s="3">
        <f ca="1">Forudsætninger!AC144*AC64</f>
        <v>0</v>
      </c>
      <c r="CC64" s="3">
        <f ca="1">Forudsætninger!AD144*AD64</f>
        <v>0</v>
      </c>
      <c r="CD64" s="3">
        <f ca="1">Forudsætninger!AE144*AE64</f>
        <v>0</v>
      </c>
      <c r="CE64" s="3">
        <f ca="1">Forudsætninger!AF144*AF64</f>
        <v>0</v>
      </c>
      <c r="CF64" s="3">
        <f ca="1">Forudsætninger!AG144*AG64</f>
        <v>0</v>
      </c>
      <c r="CG64" s="3">
        <f ca="1">Forudsætninger!AH144*AH64</f>
        <v>0</v>
      </c>
      <c r="CH64" s="3">
        <f ca="1">Forudsætninger!AI144*AI64</f>
        <v>0</v>
      </c>
      <c r="CI64" s="3">
        <f ca="1">Forudsætninger!AJ144*AJ64</f>
        <v>0</v>
      </c>
      <c r="CJ64" s="3">
        <f ca="1">Forudsætninger!AK144*AK64</f>
        <v>0</v>
      </c>
      <c r="CK64" s="3">
        <f ca="1">Forudsætninger!AL144*AL64</f>
        <v>0</v>
      </c>
      <c r="CL64" s="3">
        <f ca="1">Forudsætninger!AM144*AM64</f>
        <v>0</v>
      </c>
      <c r="CM64" s="3">
        <f ca="1">Forudsætninger!AN144*AN64</f>
        <v>0</v>
      </c>
      <c r="CN64" s="3">
        <f ca="1">Forudsætninger!AO144*AO64</f>
        <v>0</v>
      </c>
      <c r="CO64" s="3">
        <f ca="1">Forudsætninger!AP144*AP64</f>
        <v>0</v>
      </c>
      <c r="CP64" s="3">
        <f ca="1">Forudsætninger!AQ144*AQ64</f>
        <v>0</v>
      </c>
      <c r="CQ64" s="3">
        <f ca="1">Forudsætninger!AR144*AR64</f>
        <v>0</v>
      </c>
      <c r="CR64" s="3">
        <f ca="1">Forudsætninger!AS144*AS64</f>
        <v>0</v>
      </c>
      <c r="CS64" s="3">
        <f ca="1">Forudsætninger!AT144*AT64</f>
        <v>0</v>
      </c>
      <c r="CT64" s="3">
        <f ca="1">Forudsætninger!AU144*AU64</f>
        <v>0</v>
      </c>
      <c r="CU64" s="3">
        <f ca="1">Forudsætninger!AV144*AV64</f>
        <v>0</v>
      </c>
      <c r="CV64" s="3">
        <f ca="1">Forudsætninger!AW144*AW64</f>
        <v>0</v>
      </c>
      <c r="CW64" s="3">
        <f ca="1">Forudsætninger!AX144*AX64</f>
        <v>0</v>
      </c>
      <c r="CX64" s="3">
        <f ca="1">Forudsætninger!AY144*AY64</f>
        <v>0</v>
      </c>
      <c r="CY64" s="4">
        <f ca="1">NPV(Forudsætninger!$B$3,CZ64:EW64)*(1+Forudsætninger!$B$3)</f>
        <v>0</v>
      </c>
      <c r="CZ64" s="3">
        <f ca="1">Forudsætninger!E290*B64</f>
        <v>0</v>
      </c>
      <c r="DA64" s="3">
        <f ca="1">Forudsætninger!F290*C64</f>
        <v>0</v>
      </c>
      <c r="DB64" s="3">
        <f ca="1">Forudsætninger!G290*D64</f>
        <v>0</v>
      </c>
      <c r="DC64" s="3">
        <f ca="1">Forudsætninger!H290*E64</f>
        <v>0</v>
      </c>
      <c r="DD64" s="3">
        <f ca="1">Forudsætninger!I290*F64</f>
        <v>0</v>
      </c>
      <c r="DE64" s="3">
        <f ca="1">Forudsætninger!J290*G64</f>
        <v>0</v>
      </c>
      <c r="DF64" s="3">
        <f ca="1">Forudsætninger!K290*H64</f>
        <v>0</v>
      </c>
      <c r="DG64" s="3">
        <f ca="1">Forudsætninger!L290*I64</f>
        <v>0</v>
      </c>
      <c r="DH64" s="3">
        <f ca="1">Forudsætninger!M290*J64</f>
        <v>0</v>
      </c>
      <c r="DI64" s="3">
        <f ca="1">Forudsætninger!N290*K64</f>
        <v>0</v>
      </c>
      <c r="DJ64" s="3">
        <f ca="1">Forudsætninger!O290*L64</f>
        <v>0</v>
      </c>
      <c r="DK64" s="3">
        <f ca="1">Forudsætninger!P290*M64</f>
        <v>0</v>
      </c>
      <c r="DL64" s="3">
        <f ca="1">Forudsætninger!Q290*N64</f>
        <v>0</v>
      </c>
      <c r="DM64" s="3">
        <f ca="1">Forudsætninger!R290*O64</f>
        <v>0</v>
      </c>
      <c r="DN64" s="3">
        <f ca="1">Forudsætninger!S290*P64</f>
        <v>0</v>
      </c>
      <c r="DO64" s="3">
        <f ca="1">Forudsætninger!T290*Q64</f>
        <v>0</v>
      </c>
      <c r="DP64" s="3">
        <f ca="1">Forudsætninger!U290*R64</f>
        <v>0</v>
      </c>
      <c r="DQ64" s="3">
        <f ca="1">Forudsætninger!V290*S64</f>
        <v>0</v>
      </c>
      <c r="DR64" s="3">
        <f ca="1">Forudsætninger!W290*T64</f>
        <v>0</v>
      </c>
      <c r="DS64" s="3">
        <f ca="1">Forudsætninger!X290*U64</f>
        <v>0</v>
      </c>
      <c r="DT64" s="3">
        <f ca="1">Forudsætninger!Y290*V64</f>
        <v>0</v>
      </c>
      <c r="DU64" s="3">
        <f ca="1">Forudsætninger!Z290*W64</f>
        <v>0</v>
      </c>
      <c r="DV64" s="3">
        <f ca="1">Forudsætninger!AA290*X64</f>
        <v>0</v>
      </c>
      <c r="DW64" s="3">
        <f ca="1">Forudsætninger!AB290*Y64</f>
        <v>0</v>
      </c>
      <c r="DX64" s="3">
        <f ca="1">Forudsætninger!AC290*Z64</f>
        <v>0</v>
      </c>
      <c r="DY64" s="3">
        <f ca="1">Forudsætninger!AD290*AA64</f>
        <v>0</v>
      </c>
      <c r="DZ64" s="3">
        <f ca="1">Forudsætninger!AE290*AB64</f>
        <v>0</v>
      </c>
      <c r="EA64" s="3">
        <f ca="1">Forudsætninger!AF290*AC64</f>
        <v>0</v>
      </c>
      <c r="EB64" s="3">
        <f ca="1">Forudsætninger!AG290*AD64</f>
        <v>0</v>
      </c>
      <c r="EC64" s="3">
        <f ca="1">Forudsætninger!AH290*AE64</f>
        <v>0</v>
      </c>
      <c r="ED64" s="3">
        <f ca="1">Forudsætninger!AI290*AF64</f>
        <v>0</v>
      </c>
      <c r="EE64" s="3">
        <f ca="1">Forudsætninger!AJ290*AG64</f>
        <v>0</v>
      </c>
      <c r="EF64" s="3">
        <f ca="1">Forudsætninger!AK290*AH64</f>
        <v>0</v>
      </c>
      <c r="EG64" s="3">
        <f ca="1">Forudsætninger!AL290*AI64</f>
        <v>0</v>
      </c>
      <c r="EH64" s="3">
        <f ca="1">Forudsætninger!AM290*AJ64</f>
        <v>0</v>
      </c>
      <c r="EI64" s="3">
        <f ca="1">Forudsætninger!AN290*AK64</f>
        <v>0</v>
      </c>
      <c r="EJ64" s="3">
        <f ca="1">Forudsætninger!AO290*AL64</f>
        <v>0</v>
      </c>
      <c r="EK64" s="3">
        <f ca="1">Forudsætninger!AP290*AM64</f>
        <v>0</v>
      </c>
      <c r="EL64" s="3">
        <f ca="1">Forudsætninger!AQ290*AN64</f>
        <v>0</v>
      </c>
      <c r="EM64" s="3">
        <f ca="1">Forudsætninger!AR290*AO64</f>
        <v>0</v>
      </c>
      <c r="EN64" s="3">
        <f ca="1">Forudsætninger!AS290*AP64</f>
        <v>0</v>
      </c>
      <c r="EO64" s="3">
        <f ca="1">Forudsætninger!AT290*AQ64</f>
        <v>0</v>
      </c>
      <c r="EP64" s="3">
        <f ca="1">Forudsætninger!AU290*AR64</f>
        <v>0</v>
      </c>
      <c r="EQ64" s="3">
        <f ca="1">Forudsætninger!AV290*AS64</f>
        <v>0</v>
      </c>
      <c r="ER64" s="3">
        <f ca="1">Forudsætninger!AW290*AT64</f>
        <v>0</v>
      </c>
      <c r="ES64" s="3">
        <f ca="1">Forudsætninger!AX290*AU64</f>
        <v>0</v>
      </c>
      <c r="ET64" s="3">
        <f ca="1">Forudsætninger!AY290*AV64</f>
        <v>0</v>
      </c>
      <c r="EU64" s="3">
        <f ca="1">Forudsætninger!AZ290*AW64</f>
        <v>0</v>
      </c>
      <c r="EV64" s="3">
        <f ca="1">Forudsætninger!BA290*AX64</f>
        <v>0</v>
      </c>
      <c r="EW64" s="3">
        <f ca="1">Forudsætninger!BB290*AY64</f>
        <v>0</v>
      </c>
      <c r="EX64" s="3">
        <f ca="1">IF(Input!$B64="I",$AZ64,0)</f>
        <v>0</v>
      </c>
      <c r="EY64" s="3">
        <f ca="1">IF(Input!$B64="II",$AZ64,0)</f>
        <v>0</v>
      </c>
      <c r="EZ64" s="3">
        <f ca="1">IF(Input!$B64="III",$AZ64,0)</f>
        <v>0</v>
      </c>
      <c r="FA64" s="3">
        <f ca="1">IF(Input!$B64="IV",$AZ64,0)</f>
        <v>0</v>
      </c>
      <c r="FB64" s="3">
        <f ca="1">IF(Input!$B64="I",$CY64,0)</f>
        <v>0</v>
      </c>
      <c r="FC64" s="3">
        <f ca="1">IF(Input!$B64="II",$CY64,0)</f>
        <v>0</v>
      </c>
      <c r="FD64" s="3">
        <f ca="1">IF(Input!$B64="III",$CY64,0)</f>
        <v>0</v>
      </c>
      <c r="FE64" s="3">
        <f ca="1">IF(Input!$B64="IV",$CY64,0)</f>
        <v>0</v>
      </c>
      <c r="FF64" s="3">
        <f ca="1">IF(Input!$C64="Økonomisk",$AZ64,0)</f>
        <v>0</v>
      </c>
      <c r="FG64" s="3">
        <f ca="1">IF(Input!$C64="Miljø",$AZ64,0)</f>
        <v>0</v>
      </c>
    </row>
    <row r="65" spans="1:163">
      <c r="A65" s="2" t="str">
        <f ca="1">IF(Input!A65="","",Input!A65)</f>
        <v/>
      </c>
      <c r="B65" s="3">
        <f ca="1">IF('Differentierede effekter'!D65="",Input!J65+Input!G65+IF(Forudsætninger!$B$4=1,Input!K65,0),'Differentierede effekter'!D65)</f>
        <v>0</v>
      </c>
      <c r="C65" s="3">
        <f ca="1">IF(C$2-$B$2&lt;Forudsætninger!$B$4,IF('Differentierede effekter'!H65="",IF(Forudsætninger!$B$4&gt;C$2-$B$2,Input!$G65,0)+IF(Forudsætninger!$B$4=C$2-$B$2+1,Input!$K65,0),'Differentierede effekter'!H65),0)</f>
        <v>0</v>
      </c>
      <c r="D65" s="3">
        <f ca="1">IF(D$2-$B$2&lt;Forudsætninger!$B$4,IF('Differentierede effekter'!L65="",IF(Forudsætninger!$B$4&gt;D$2-$B$2,Input!$G65,0)+IF(Forudsætninger!$B$4=D$2-$B$2+1,Input!$K65,0),'Differentierede effekter'!L65),0)</f>
        <v>0</v>
      </c>
      <c r="E65" s="3">
        <f ca="1">IF(E$2-$B$2&lt;Forudsætninger!$B$4,IF('Differentierede effekter'!P65="",IF(Forudsætninger!$B$4&gt;E$2-$B$2,Input!$G65,0)+IF(Forudsætninger!$B$4=E$2-$B$2+1,Input!$K65,0),'Differentierede effekter'!P65),0)</f>
        <v>0</v>
      </c>
      <c r="F65" s="3">
        <f ca="1">IF(F$2-$B$2&lt;Forudsætninger!$B$4,IF('Differentierede effekter'!T65="",IF(Forudsætninger!$B$4&gt;F$2-$B$2,Input!$G65,0)+IF(Forudsætninger!$B$4=F$2-$B$2+1,Input!$K65,0),'Differentierede effekter'!T65),0)</f>
        <v>0</v>
      </c>
      <c r="G65" s="3">
        <f ca="1">IF(G$2-$B$2&lt;Forudsætninger!$B$4,IF('Differentierede effekter'!X65="",IF(Forudsætninger!$B$4&gt;G$2-$B$2,Input!$G65,0)+IF(Forudsætninger!$B$4=G$2-$B$2+1,Input!$K65,0),'Differentierede effekter'!X65),0)</f>
        <v>0</v>
      </c>
      <c r="H65" s="3">
        <f ca="1">IF(H$2-$B$2&lt;Forudsætninger!$B$4,IF('Differentierede effekter'!AB65="",IF(Forudsætninger!$B$4&gt;H$2-$B$2,Input!$G65,0)+IF(Forudsætninger!$B$4=H$2-$B$2+1,Input!$K65,0),'Differentierede effekter'!AB65),0)</f>
        <v>0</v>
      </c>
      <c r="I65" s="3">
        <f ca="1">IF(I$2-$B$2&lt;Forudsætninger!$B$4,IF('Differentierede effekter'!AF65="",IF(Forudsætninger!$B$4&gt;I$2-$B$2,Input!$G65,0)+IF(Forudsætninger!$B$4=I$2-$B$2+1,Input!$K65,0),'Differentierede effekter'!AF65),0)</f>
        <v>0</v>
      </c>
      <c r="J65" s="3">
        <f ca="1">IF(J$2-$B$2&lt;Forudsætninger!$B$4,IF('Differentierede effekter'!AJ65="",IF(Forudsætninger!$B$4&gt;J$2-$B$2,Input!$G65,0)+IF(Forudsætninger!$B$4=J$2-$B$2+1,Input!$K65,0),'Differentierede effekter'!AJ65),0)</f>
        <v>0</v>
      </c>
      <c r="K65" s="3">
        <f ca="1">IF(K$2-$B$2&lt;Forudsætninger!$B$4,IF('Differentierede effekter'!AN65="",IF(Forudsætninger!$B$4&gt;K$2-$B$2,Input!$G65,0)+IF(Forudsætninger!$B$4=K$2-$B$2+1,Input!$K65,0),'Differentierede effekter'!AN65),0)</f>
        <v>0</v>
      </c>
      <c r="L65" s="3">
        <f ca="1">IF(L$2-$B$2&lt;Forudsætninger!$B$4,IF('Differentierede effekter'!AR65="",IF(Forudsætninger!$B$4&gt;L$2-$B$2,Input!$G65,0)+IF(Forudsætninger!$B$4=L$2-$B$2+1,Input!$K65,0),'Differentierede effekter'!AR65),0)</f>
        <v>0</v>
      </c>
      <c r="M65" s="3">
        <f ca="1">IF(M$2-$B$2&lt;Forudsætninger!$B$4,IF('Differentierede effekter'!AV65="",IF(Forudsætninger!$B$4&gt;M$2-$B$2,Input!$G65,0)+IF(Forudsætninger!$B$4=M$2-$B$2+1,Input!$K65,0),'Differentierede effekter'!AV65),0)</f>
        <v>0</v>
      </c>
      <c r="N65" s="3">
        <f ca="1">IF(N$2-$B$2&lt;Forudsætninger!$B$4,IF('Differentierede effekter'!AZ65="",IF(Forudsætninger!$B$4&gt;N$2-$B$2,Input!$G65,0)+IF(Forudsætninger!$B$4=N$2-$B$2+1,Input!$K65,0),'Differentierede effekter'!AZ65),0)</f>
        <v>0</v>
      </c>
      <c r="O65" s="3">
        <f ca="1">IF(O$2-$B$2&lt;Forudsætninger!$B$4,IF('Differentierede effekter'!BD65="",IF(Forudsætninger!$B$4&gt;O$2-$B$2,Input!$G65,0)+IF(Forudsætninger!$B$4=O$2-$B$2+1,Input!$K65,0),'Differentierede effekter'!BD65),0)</f>
        <v>0</v>
      </c>
      <c r="P65" s="3">
        <f ca="1">IF(P$2-$B$2&lt;Forudsætninger!$B$4,IF('Differentierede effekter'!BH65="",IF(Forudsætninger!$B$4&gt;P$2-$B$2,Input!$G65,0)+IF(Forudsætninger!$B$4=P$2-$B$2+1,Input!$K65,0),'Differentierede effekter'!BH65),0)</f>
        <v>0</v>
      </c>
      <c r="Q65" s="3">
        <f ca="1">IF(Q$2-$B$2&lt;Forudsætninger!$B$4,IF('Differentierede effekter'!BL65="",IF(Forudsætninger!$B$4&gt;Q$2-$B$2,Input!$G65,0)+IF(Forudsætninger!$B$4=Q$2-$B$2+1,Input!$K65,0),'Differentierede effekter'!BL65),0)</f>
        <v>0</v>
      </c>
      <c r="R65" s="3">
        <f ca="1">IF(R$2-$B$2&lt;Forudsætninger!$B$4,IF('Differentierede effekter'!BP65="",IF(Forudsætninger!$B$4&gt;R$2-$B$2,Input!$G65,0)+IF(Forudsætninger!$B$4=R$2-$B$2+1,Input!$K65,0),'Differentierede effekter'!BP65),0)</f>
        <v>0</v>
      </c>
      <c r="S65" s="3">
        <f ca="1">IF(S$2-$B$2&lt;Forudsætninger!$B$4,IF('Differentierede effekter'!BT65="",IF(Forudsætninger!$B$4&gt;S$2-$B$2,Input!$G65,0)+IF(Forudsætninger!$B$4=S$2-$B$2+1,Input!$K65,0),'Differentierede effekter'!BT65),0)</f>
        <v>0</v>
      </c>
      <c r="T65" s="3">
        <f ca="1">IF(T$2-$B$2&lt;Forudsætninger!$B$4,IF('Differentierede effekter'!BX65="",IF(Forudsætninger!$B$4&gt;T$2-$B$2,Input!$G65,0)+IF(Forudsætninger!$B$4=T$2-$B$2+1,Input!$K65,0),'Differentierede effekter'!BX65),0)</f>
        <v>0</v>
      </c>
      <c r="U65" s="3">
        <f ca="1">IF(U$2-$B$2&lt;Forudsætninger!$B$4,IF('Differentierede effekter'!CB65="",IF(Forudsætninger!$B$4&gt;U$2-$B$2,Input!$G65,0)+IF(Forudsætninger!$B$4=U$2-$B$2+1,Input!$K65,0),'Differentierede effekter'!CB65),0)</f>
        <v>0</v>
      </c>
      <c r="V65" s="3">
        <f ca="1">IF(V$2-$B$2&lt;Forudsætninger!$B$4,IF('Differentierede effekter'!CF65="",IF(Forudsætninger!$B$4&gt;V$2-$B$2,Input!$G65,0)+IF(Forudsætninger!$B$4=V$2-$B$2+1,Input!$K65,0),'Differentierede effekter'!CF65),0)</f>
        <v>0</v>
      </c>
      <c r="W65" s="3">
        <f ca="1">IF(W$2-$B$2&lt;Forudsætninger!$B$4,IF('Differentierede effekter'!CJ65="",IF(Forudsætninger!$B$4&gt;W$2-$B$2,Input!$G65,0)+IF(Forudsætninger!$B$4=W$2-$B$2+1,Input!$K65,0),'Differentierede effekter'!CJ65),0)</f>
        <v>0</v>
      </c>
      <c r="X65" s="3">
        <f ca="1">IF(X$2-$B$2&lt;Forudsætninger!$B$4,IF('Differentierede effekter'!CN65="",IF(Forudsætninger!$B$4&gt;X$2-$B$2,Input!$G65,0)+IF(Forudsætninger!$B$4=X$2-$B$2+1,Input!$K65,0),'Differentierede effekter'!CN65),0)</f>
        <v>0</v>
      </c>
      <c r="Y65" s="3">
        <f ca="1">IF(Y$2-$B$2&lt;Forudsætninger!$B$4,IF('Differentierede effekter'!CR65="",IF(Forudsætninger!$B$4&gt;Y$2-$B$2,Input!$G65,0)+IF(Forudsætninger!$B$4=Y$2-$B$2+1,Input!$K65,0),'Differentierede effekter'!CR65),0)</f>
        <v>0</v>
      </c>
      <c r="Z65" s="3">
        <f ca="1">IF(Z$2-$B$2&lt;Forudsætninger!$B$4,IF('Differentierede effekter'!CV65="",IF(Forudsætninger!$B$4&gt;Z$2-$B$2,Input!$G65,0)+IF(Forudsætninger!$B$4=Z$2-$B$2+1,Input!$K65,0),'Differentierede effekter'!CV65),0)</f>
        <v>0</v>
      </c>
      <c r="AA65" s="3">
        <f ca="1">IF(AA$2-$B$2&lt;Forudsætninger!$B$4,IF('Differentierede effekter'!CZ65="",IF(Forudsætninger!$B$4&gt;AA$2-$B$2,Input!$G65,0)+IF(Forudsætninger!$B$4=AA$2-$B$2+1,Input!$K65,0),'Differentierede effekter'!CZ65),0)</f>
        <v>0</v>
      </c>
      <c r="AB65" s="3">
        <f ca="1">IF(AB$2-$B$2&lt;Forudsætninger!$B$4,IF('Differentierede effekter'!DD65="",IF(Forudsætninger!$B$4&gt;AB$2-$B$2,Input!$G65,0)+IF(Forudsætninger!$B$4=AB$2-$B$2+1,Input!$K65,0),'Differentierede effekter'!DD65),0)</f>
        <v>0</v>
      </c>
      <c r="AC65" s="3">
        <f ca="1">IF(AC$2-$B$2&lt;Forudsætninger!$B$4,IF('Differentierede effekter'!DH65="",IF(Forudsætninger!$B$4&gt;AC$2-$B$2,Input!$G65,0)+IF(Forudsætninger!$B$4=AC$2-$B$2+1,Input!$K65,0),'Differentierede effekter'!DH65),0)</f>
        <v>0</v>
      </c>
      <c r="AD65" s="3">
        <f ca="1">IF(AD$2-$B$2&lt;Forudsætninger!$B$4,IF('Differentierede effekter'!DL65="",IF(Forudsætninger!$B$4&gt;AD$2-$B$2,Input!$G65,0)+IF(Forudsætninger!$B$4=AD$2-$B$2+1,Input!$K65,0),'Differentierede effekter'!DL65),0)</f>
        <v>0</v>
      </c>
      <c r="AE65" s="3">
        <f ca="1">IF(AE$2-$B$2&lt;Forudsætninger!$B$4,IF('Differentierede effekter'!DP65="",IF(Forudsætninger!$B$4&gt;AE$2-$B$2,Input!$G65,0)+IF(Forudsætninger!$B$4=AE$2-$B$2+1,Input!$K65,0),'Differentierede effekter'!DP65),0)</f>
        <v>0</v>
      </c>
      <c r="AF65" s="3">
        <f ca="1">IF(AF$2-$B$2&lt;Forudsætninger!$B$4,IF('Differentierede effekter'!DQ65="",IF(Forudsætninger!$B$4&gt;AF$2-$B$2,Input!$G65,0)+IF(Forudsætninger!$B$4=AF$2-$B$2+1,Input!$K65,0),'Differentierede effekter'!DQ65),0)</f>
        <v>0</v>
      </c>
      <c r="AG65" s="3">
        <f ca="1">IF(AG$2-$B$2&lt;Forudsætninger!$B$4,IF('Differentierede effekter'!DU65="",IF(Forudsætninger!$B$4&gt;AG$2-$B$2,Input!$G65,0)+IF(Forudsætninger!$B$4=AG$2-$B$2+1,Input!$K65,0),'Differentierede effekter'!DU65),0)</f>
        <v>0</v>
      </c>
      <c r="AH65" s="3">
        <f ca="1">IF(AH$2-$B$2&lt;Forudsætninger!$B$4,IF('Differentierede effekter'!DY65="",IF(Forudsætninger!$B$4&gt;AH$2-$B$2,Input!$G65,0)+IF(Forudsætninger!$B$4=AH$2-$B$2+1,Input!$K65,0),'Differentierede effekter'!DY65),0)</f>
        <v>0</v>
      </c>
      <c r="AI65" s="3">
        <f ca="1">IF(AI$2-$B$2&lt;Forudsætninger!$B$4,IF('Differentierede effekter'!EC65="",IF(Forudsætninger!$B$4&gt;AI$2-$B$2,Input!$G65,0)+IF(Forudsætninger!$B$4=AI$2-$B$2+1,Input!$K65,0),'Differentierede effekter'!EC65),0)</f>
        <v>0</v>
      </c>
      <c r="AJ65" s="3">
        <f ca="1">IF(AJ$2-$B$2&lt;Forudsætninger!$B$4,IF('Differentierede effekter'!EG65="",IF(Forudsætninger!$B$4&gt;AJ$2-$B$2,Input!$G65,0)+IF(Forudsætninger!$B$4=AJ$2-$B$2+1,Input!$K65,0),'Differentierede effekter'!EG65),0)</f>
        <v>0</v>
      </c>
      <c r="AK65" s="3">
        <f ca="1">IF(AK$2-$B$2&lt;Forudsætninger!$B$4,IF('Differentierede effekter'!EK65="",IF(Forudsætninger!$B$4&gt;AK$2-$B$2,Input!$G65,0)+IF(Forudsætninger!$B$4=AK$2-$B$2+1,Input!$K65,0),'Differentierede effekter'!EK65),0)</f>
        <v>0</v>
      </c>
      <c r="AL65" s="3">
        <f ca="1">IF(AL$2-$B$2&lt;Forudsætninger!$B$4,IF('Differentierede effekter'!EO65="",IF(Forudsætninger!$B$4&gt;AL$2-$B$2,Input!$G65,0)+IF(Forudsætninger!$B$4=AL$2-$B$2+1,Input!$K65,0),'Differentierede effekter'!EO65),0)</f>
        <v>0</v>
      </c>
      <c r="AM65" s="3">
        <f ca="1">IF(AM$2-$B$2&lt;Forudsætninger!$B$4,IF('Differentierede effekter'!EP65="",IF(Forudsætninger!$B$4&gt;AM$2-$B$2,Input!$G65,0)+IF(Forudsætninger!$B$4=AM$2-$B$2+1,Input!$K65,0),'Differentierede effekter'!EP65),0)</f>
        <v>0</v>
      </c>
      <c r="AN65" s="3">
        <f ca="1">IF(AN$2-$B$2&lt;Forudsætninger!$B$4,IF('Differentierede effekter'!ET65="",IF(Forudsætninger!$B$4&gt;AN$2-$B$2,Input!$G65,0)+IF(Forudsætninger!$B$4=AN$2-$B$2+1,Input!$K65,0),'Differentierede effekter'!ET65),0)</f>
        <v>0</v>
      </c>
      <c r="AO65" s="3">
        <f ca="1">IF(AO$2-$B$2&lt;Forudsætninger!$B$4,IF('Differentierede effekter'!EX65="",IF(Forudsætninger!$B$4&gt;AO$2-$B$2,Input!$G65,0)+IF(Forudsætninger!$B$4=AO$2-$B$2+1,Input!$K65,0),'Differentierede effekter'!EX65),0)</f>
        <v>0</v>
      </c>
      <c r="AP65" s="3">
        <f ca="1">IF(AP$2-$B$2&lt;Forudsætninger!$B$4,IF('Differentierede effekter'!FB65="",IF(Forudsætninger!$B$4&gt;AP$2-$B$2,Input!$G65,0)+IF(Forudsætninger!$B$4=AP$2-$B$2+1,Input!$K65,0),'Differentierede effekter'!FB65),0)</f>
        <v>0</v>
      </c>
      <c r="AQ65" s="3">
        <f ca="1">IF(AQ$2-$B$2&lt;Forudsætninger!$B$4,IF('Differentierede effekter'!FF65="",IF(Forudsætninger!$B$4&gt;AQ$2-$B$2,Input!$G65,0)+IF(Forudsætninger!$B$4=AQ$2-$B$2+1,Input!$K65,0),'Differentierede effekter'!FF65),0)</f>
        <v>0</v>
      </c>
      <c r="AR65" s="3">
        <f ca="1">IF(AR$2-$B$2&lt;Forudsætninger!$B$4,IF('Differentierede effekter'!FJ65="",IF(Forudsætninger!$B$4&gt;AR$2-$B$2,Input!$G65,0)+IF(Forudsætninger!$B$4=AR$2-$B$2+1,Input!$K65,0),'Differentierede effekter'!FJ65),0)</f>
        <v>0</v>
      </c>
      <c r="AS65" s="3">
        <f ca="1">IF(AS$2-$B$2&lt;Forudsætninger!$B$4,IF('Differentierede effekter'!FN65="",IF(Forudsætninger!$B$4&gt;AS$2-$B$2,Input!$G65,0)+IF(Forudsætninger!$B$4=AS$2-$B$2+1,Input!$K65,0),'Differentierede effekter'!FN65),0)</f>
        <v>0</v>
      </c>
      <c r="AT65" s="3">
        <f ca="1">IF(AT$2-$B$2&lt;Forudsætninger!$B$4,IF('Differentierede effekter'!FR65="",IF(Forudsætninger!$B$4&gt;AT$2-$B$2,Input!$G65,0)+IF(Forudsætninger!$B$4=AT$2-$B$2+1,Input!$K65,0),'Differentierede effekter'!FR65),0)</f>
        <v>0</v>
      </c>
      <c r="AU65" s="3">
        <f ca="1">IF(AU$2-$B$2&lt;Forudsætninger!$B$4,IF('Differentierede effekter'!FV65="",IF(Forudsætninger!$B$4&gt;AU$2-$B$2,Input!$G65,0)+IF(Forudsætninger!$B$4=AU$2-$B$2+1,Input!$K65,0),'Differentierede effekter'!FV65),0)</f>
        <v>0</v>
      </c>
      <c r="AV65" s="3">
        <f ca="1">IF(AV$2-$B$2&lt;Forudsætninger!$B$4,IF('Differentierede effekter'!FZ65="",IF(Forudsætninger!$B$4&gt;AV$2-$B$2,Input!$G65,0)+IF(Forudsætninger!$B$4=AV$2-$B$2+1,Input!$K65,0),'Differentierede effekter'!FZ65),0)</f>
        <v>0</v>
      </c>
      <c r="AW65" s="3">
        <f ca="1">IF(AW$2-$B$2&lt;Forudsætninger!$B$4,IF('Differentierede effekter'!GD65="",IF(Forudsætninger!$B$4&gt;AW$2-$B$2,Input!$G65,0)+IF(Forudsætninger!$B$4=AW$2-$B$2+1,Input!$K65,0),'Differentierede effekter'!GD65),0)</f>
        <v>0</v>
      </c>
      <c r="AX65" s="3">
        <f ca="1">IF(AX$2-$B$2&lt;Forudsætninger!$B$4,IF('Differentierede effekter'!GH65="",IF(Forudsætninger!$B$4&gt;AX$2-$B$2,Input!$G65,0)+IF(Forudsætninger!$B$4=AX$2-$B$2+1,Input!$K65,0),'Differentierede effekter'!GH65),0)</f>
        <v>0</v>
      </c>
      <c r="AY65" s="3">
        <f ca="1">IF(AY$2-$B$2&lt;Forudsætninger!$B$4,IF('Differentierede effekter'!GL65="",IF(Forudsætninger!$B$4&gt;AY$2-$B$2,Input!$G65,0)+IF(Forudsætninger!$B$4=AY$2-$B$2+1,Input!$K65,0),'Differentierede effekter'!GL65),0)</f>
        <v>0</v>
      </c>
      <c r="AZ65" s="4">
        <f ca="1">NPV(Forudsætninger!$B$2,BA65:CX65)*(1+Forudsætninger!$B$2)</f>
        <v>0</v>
      </c>
      <c r="BA65" s="3">
        <f ca="1">Forudsætninger!B145*B65</f>
        <v>0</v>
      </c>
      <c r="BB65" s="3">
        <f ca="1">Forudsætninger!C145*C65</f>
        <v>0</v>
      </c>
      <c r="BC65" s="3">
        <f ca="1">Forudsætninger!D145*D65</f>
        <v>0</v>
      </c>
      <c r="BD65" s="3">
        <f ca="1">Forudsætninger!E145*E65</f>
        <v>0</v>
      </c>
      <c r="BE65" s="3">
        <f ca="1">Forudsætninger!F145*F65</f>
        <v>0</v>
      </c>
      <c r="BF65" s="3">
        <f ca="1">Forudsætninger!G145*G65</f>
        <v>0</v>
      </c>
      <c r="BG65" s="3">
        <f ca="1">Forudsætninger!H145*H65</f>
        <v>0</v>
      </c>
      <c r="BH65" s="3">
        <f ca="1">Forudsætninger!I145*I65</f>
        <v>0</v>
      </c>
      <c r="BI65" s="3">
        <f ca="1">Forudsætninger!J145*J65</f>
        <v>0</v>
      </c>
      <c r="BJ65" s="3">
        <f ca="1">Forudsætninger!K145*K65</f>
        <v>0</v>
      </c>
      <c r="BK65" s="3">
        <f ca="1">Forudsætninger!L145*L65</f>
        <v>0</v>
      </c>
      <c r="BL65" s="3">
        <f ca="1">Forudsætninger!M145*M65</f>
        <v>0</v>
      </c>
      <c r="BM65" s="3">
        <f ca="1">Forudsætninger!N145*N65</f>
        <v>0</v>
      </c>
      <c r="BN65" s="3">
        <f ca="1">Forudsætninger!O145*O65</f>
        <v>0</v>
      </c>
      <c r="BO65" s="3">
        <f ca="1">Forudsætninger!P145*P65</f>
        <v>0</v>
      </c>
      <c r="BP65" s="3">
        <f ca="1">Forudsætninger!Q145*Q65</f>
        <v>0</v>
      </c>
      <c r="BQ65" s="3">
        <f ca="1">Forudsætninger!R145*R65</f>
        <v>0</v>
      </c>
      <c r="BR65" s="3">
        <f ca="1">Forudsætninger!S145*S65</f>
        <v>0</v>
      </c>
      <c r="BS65" s="3">
        <f ca="1">Forudsætninger!T145*T65</f>
        <v>0</v>
      </c>
      <c r="BT65" s="3">
        <f ca="1">Forudsætninger!U145*U65</f>
        <v>0</v>
      </c>
      <c r="BU65" s="3">
        <f ca="1">Forudsætninger!V145*V65</f>
        <v>0</v>
      </c>
      <c r="BV65" s="3">
        <f ca="1">Forudsætninger!W145*W65</f>
        <v>0</v>
      </c>
      <c r="BW65" s="3">
        <f ca="1">Forudsætninger!X145*X65</f>
        <v>0</v>
      </c>
      <c r="BX65" s="3">
        <f ca="1">Forudsætninger!Y145*Y65</f>
        <v>0</v>
      </c>
      <c r="BY65" s="3">
        <f ca="1">Forudsætninger!Z145*Z65</f>
        <v>0</v>
      </c>
      <c r="BZ65" s="3">
        <f ca="1">Forudsætninger!AA145*AA65</f>
        <v>0</v>
      </c>
      <c r="CA65" s="3">
        <f ca="1">Forudsætninger!AB145*AB65</f>
        <v>0</v>
      </c>
      <c r="CB65" s="3">
        <f ca="1">Forudsætninger!AC145*AC65</f>
        <v>0</v>
      </c>
      <c r="CC65" s="3">
        <f ca="1">Forudsætninger!AD145*AD65</f>
        <v>0</v>
      </c>
      <c r="CD65" s="3">
        <f ca="1">Forudsætninger!AE145*AE65</f>
        <v>0</v>
      </c>
      <c r="CE65" s="3">
        <f ca="1">Forudsætninger!AF145*AF65</f>
        <v>0</v>
      </c>
      <c r="CF65" s="3">
        <f ca="1">Forudsætninger!AG145*AG65</f>
        <v>0</v>
      </c>
      <c r="CG65" s="3">
        <f ca="1">Forudsætninger!AH145*AH65</f>
        <v>0</v>
      </c>
      <c r="CH65" s="3">
        <f ca="1">Forudsætninger!AI145*AI65</f>
        <v>0</v>
      </c>
      <c r="CI65" s="3">
        <f ca="1">Forudsætninger!AJ145*AJ65</f>
        <v>0</v>
      </c>
      <c r="CJ65" s="3">
        <f ca="1">Forudsætninger!AK145*AK65</f>
        <v>0</v>
      </c>
      <c r="CK65" s="3">
        <f ca="1">Forudsætninger!AL145*AL65</f>
        <v>0</v>
      </c>
      <c r="CL65" s="3">
        <f ca="1">Forudsætninger!AM145*AM65</f>
        <v>0</v>
      </c>
      <c r="CM65" s="3">
        <f ca="1">Forudsætninger!AN145*AN65</f>
        <v>0</v>
      </c>
      <c r="CN65" s="3">
        <f ca="1">Forudsætninger!AO145*AO65</f>
        <v>0</v>
      </c>
      <c r="CO65" s="3">
        <f ca="1">Forudsætninger!AP145*AP65</f>
        <v>0</v>
      </c>
      <c r="CP65" s="3">
        <f ca="1">Forudsætninger!AQ145*AQ65</f>
        <v>0</v>
      </c>
      <c r="CQ65" s="3">
        <f ca="1">Forudsætninger!AR145*AR65</f>
        <v>0</v>
      </c>
      <c r="CR65" s="3">
        <f ca="1">Forudsætninger!AS145*AS65</f>
        <v>0</v>
      </c>
      <c r="CS65" s="3">
        <f ca="1">Forudsætninger!AT145*AT65</f>
        <v>0</v>
      </c>
      <c r="CT65" s="3">
        <f ca="1">Forudsætninger!AU145*AU65</f>
        <v>0</v>
      </c>
      <c r="CU65" s="3">
        <f ca="1">Forudsætninger!AV145*AV65</f>
        <v>0</v>
      </c>
      <c r="CV65" s="3">
        <f ca="1">Forudsætninger!AW145*AW65</f>
        <v>0</v>
      </c>
      <c r="CW65" s="3">
        <f ca="1">Forudsætninger!AX145*AX65</f>
        <v>0</v>
      </c>
      <c r="CX65" s="3">
        <f ca="1">Forudsætninger!AY145*AY65</f>
        <v>0</v>
      </c>
      <c r="CY65" s="4">
        <f ca="1">NPV(Forudsætninger!$B$3,CZ65:EW65)*(1+Forudsætninger!$B$3)</f>
        <v>0</v>
      </c>
      <c r="CZ65" s="3">
        <f ca="1">Forudsætninger!E291*B65</f>
        <v>0</v>
      </c>
      <c r="DA65" s="3">
        <f ca="1">Forudsætninger!F291*C65</f>
        <v>0</v>
      </c>
      <c r="DB65" s="3">
        <f ca="1">Forudsætninger!G291*D65</f>
        <v>0</v>
      </c>
      <c r="DC65" s="3">
        <f ca="1">Forudsætninger!H291*E65</f>
        <v>0</v>
      </c>
      <c r="DD65" s="3">
        <f ca="1">Forudsætninger!I291*F65</f>
        <v>0</v>
      </c>
      <c r="DE65" s="3">
        <f ca="1">Forudsætninger!J291*G65</f>
        <v>0</v>
      </c>
      <c r="DF65" s="3">
        <f ca="1">Forudsætninger!K291*H65</f>
        <v>0</v>
      </c>
      <c r="DG65" s="3">
        <f ca="1">Forudsætninger!L291*I65</f>
        <v>0</v>
      </c>
      <c r="DH65" s="3">
        <f ca="1">Forudsætninger!M291*J65</f>
        <v>0</v>
      </c>
      <c r="DI65" s="3">
        <f ca="1">Forudsætninger!N291*K65</f>
        <v>0</v>
      </c>
      <c r="DJ65" s="3">
        <f ca="1">Forudsætninger!O291*L65</f>
        <v>0</v>
      </c>
      <c r="DK65" s="3">
        <f ca="1">Forudsætninger!P291*M65</f>
        <v>0</v>
      </c>
      <c r="DL65" s="3">
        <f ca="1">Forudsætninger!Q291*N65</f>
        <v>0</v>
      </c>
      <c r="DM65" s="3">
        <f ca="1">Forudsætninger!R291*O65</f>
        <v>0</v>
      </c>
      <c r="DN65" s="3">
        <f ca="1">Forudsætninger!S291*P65</f>
        <v>0</v>
      </c>
      <c r="DO65" s="3">
        <f ca="1">Forudsætninger!T291*Q65</f>
        <v>0</v>
      </c>
      <c r="DP65" s="3">
        <f ca="1">Forudsætninger!U291*R65</f>
        <v>0</v>
      </c>
      <c r="DQ65" s="3">
        <f ca="1">Forudsætninger!V291*S65</f>
        <v>0</v>
      </c>
      <c r="DR65" s="3">
        <f ca="1">Forudsætninger!W291*T65</f>
        <v>0</v>
      </c>
      <c r="DS65" s="3">
        <f ca="1">Forudsætninger!X291*U65</f>
        <v>0</v>
      </c>
      <c r="DT65" s="3">
        <f ca="1">Forudsætninger!Y291*V65</f>
        <v>0</v>
      </c>
      <c r="DU65" s="3">
        <f ca="1">Forudsætninger!Z291*W65</f>
        <v>0</v>
      </c>
      <c r="DV65" s="3">
        <f ca="1">Forudsætninger!AA291*X65</f>
        <v>0</v>
      </c>
      <c r="DW65" s="3">
        <f ca="1">Forudsætninger!AB291*Y65</f>
        <v>0</v>
      </c>
      <c r="DX65" s="3">
        <f ca="1">Forudsætninger!AC291*Z65</f>
        <v>0</v>
      </c>
      <c r="DY65" s="3">
        <f ca="1">Forudsætninger!AD291*AA65</f>
        <v>0</v>
      </c>
      <c r="DZ65" s="3">
        <f ca="1">Forudsætninger!AE291*AB65</f>
        <v>0</v>
      </c>
      <c r="EA65" s="3">
        <f ca="1">Forudsætninger!AF291*AC65</f>
        <v>0</v>
      </c>
      <c r="EB65" s="3">
        <f ca="1">Forudsætninger!AG291*AD65</f>
        <v>0</v>
      </c>
      <c r="EC65" s="3">
        <f ca="1">Forudsætninger!AH291*AE65</f>
        <v>0</v>
      </c>
      <c r="ED65" s="3">
        <f ca="1">Forudsætninger!AI291*AF65</f>
        <v>0</v>
      </c>
      <c r="EE65" s="3">
        <f ca="1">Forudsætninger!AJ291*AG65</f>
        <v>0</v>
      </c>
      <c r="EF65" s="3">
        <f ca="1">Forudsætninger!AK291*AH65</f>
        <v>0</v>
      </c>
      <c r="EG65" s="3">
        <f ca="1">Forudsætninger!AL291*AI65</f>
        <v>0</v>
      </c>
      <c r="EH65" s="3">
        <f ca="1">Forudsætninger!AM291*AJ65</f>
        <v>0</v>
      </c>
      <c r="EI65" s="3">
        <f ca="1">Forudsætninger!AN291*AK65</f>
        <v>0</v>
      </c>
      <c r="EJ65" s="3">
        <f ca="1">Forudsætninger!AO291*AL65</f>
        <v>0</v>
      </c>
      <c r="EK65" s="3">
        <f ca="1">Forudsætninger!AP291*AM65</f>
        <v>0</v>
      </c>
      <c r="EL65" s="3">
        <f ca="1">Forudsætninger!AQ291*AN65</f>
        <v>0</v>
      </c>
      <c r="EM65" s="3">
        <f ca="1">Forudsætninger!AR291*AO65</f>
        <v>0</v>
      </c>
      <c r="EN65" s="3">
        <f ca="1">Forudsætninger!AS291*AP65</f>
        <v>0</v>
      </c>
      <c r="EO65" s="3">
        <f ca="1">Forudsætninger!AT291*AQ65</f>
        <v>0</v>
      </c>
      <c r="EP65" s="3">
        <f ca="1">Forudsætninger!AU291*AR65</f>
        <v>0</v>
      </c>
      <c r="EQ65" s="3">
        <f ca="1">Forudsætninger!AV291*AS65</f>
        <v>0</v>
      </c>
      <c r="ER65" s="3">
        <f ca="1">Forudsætninger!AW291*AT65</f>
        <v>0</v>
      </c>
      <c r="ES65" s="3">
        <f ca="1">Forudsætninger!AX291*AU65</f>
        <v>0</v>
      </c>
      <c r="ET65" s="3">
        <f ca="1">Forudsætninger!AY291*AV65</f>
        <v>0</v>
      </c>
      <c r="EU65" s="3">
        <f ca="1">Forudsætninger!AZ291*AW65</f>
        <v>0</v>
      </c>
      <c r="EV65" s="3">
        <f ca="1">Forudsætninger!BA291*AX65</f>
        <v>0</v>
      </c>
      <c r="EW65" s="3">
        <f ca="1">Forudsætninger!BB291*AY65</f>
        <v>0</v>
      </c>
      <c r="EX65" s="3">
        <f ca="1">IF(Input!$B65="I",$AZ65,0)</f>
        <v>0</v>
      </c>
      <c r="EY65" s="3">
        <f ca="1">IF(Input!$B65="II",$AZ65,0)</f>
        <v>0</v>
      </c>
      <c r="EZ65" s="3">
        <f ca="1">IF(Input!$B65="III",$AZ65,0)</f>
        <v>0</v>
      </c>
      <c r="FA65" s="3">
        <f ca="1">IF(Input!$B65="IV",$AZ65,0)</f>
        <v>0</v>
      </c>
      <c r="FB65" s="3">
        <f ca="1">IF(Input!$B65="I",$CY65,0)</f>
        <v>0</v>
      </c>
      <c r="FC65" s="3">
        <f ca="1">IF(Input!$B65="II",$CY65,0)</f>
        <v>0</v>
      </c>
      <c r="FD65" s="3">
        <f ca="1">IF(Input!$B65="III",$CY65,0)</f>
        <v>0</v>
      </c>
      <c r="FE65" s="3">
        <f ca="1">IF(Input!$B65="IV",$CY65,0)</f>
        <v>0</v>
      </c>
      <c r="FF65" s="3">
        <f ca="1">IF(Input!$C65="Økonomisk",$AZ65,0)</f>
        <v>0</v>
      </c>
      <c r="FG65" s="3">
        <f ca="1">IF(Input!$C65="Miljø",$AZ65,0)</f>
        <v>0</v>
      </c>
    </row>
    <row r="66" spans="1:163">
      <c r="A66" s="2" t="str">
        <f ca="1">IF(Input!A66="","",Input!A66)</f>
        <v/>
      </c>
      <c r="B66" s="3">
        <f ca="1">IF('Differentierede effekter'!D66="",Input!J66+Input!G66+IF(Forudsætninger!$B$4=1,Input!K66,0),'Differentierede effekter'!D66)</f>
        <v>0</v>
      </c>
      <c r="C66" s="3">
        <f ca="1">IF(C$2-$B$2&lt;Forudsætninger!$B$4,IF('Differentierede effekter'!H66="",IF(Forudsætninger!$B$4&gt;C$2-$B$2,Input!$G66,0)+IF(Forudsætninger!$B$4=C$2-$B$2+1,Input!$K66,0),'Differentierede effekter'!H66),0)</f>
        <v>0</v>
      </c>
      <c r="D66" s="3">
        <f ca="1">IF(D$2-$B$2&lt;Forudsætninger!$B$4,IF('Differentierede effekter'!L66="",IF(Forudsætninger!$B$4&gt;D$2-$B$2,Input!$G66,0)+IF(Forudsætninger!$B$4=D$2-$B$2+1,Input!$K66,0),'Differentierede effekter'!L66),0)</f>
        <v>0</v>
      </c>
      <c r="E66" s="3">
        <f ca="1">IF(E$2-$B$2&lt;Forudsætninger!$B$4,IF('Differentierede effekter'!P66="",IF(Forudsætninger!$B$4&gt;E$2-$B$2,Input!$G66,0)+IF(Forudsætninger!$B$4=E$2-$B$2+1,Input!$K66,0),'Differentierede effekter'!P66),0)</f>
        <v>0</v>
      </c>
      <c r="F66" s="3">
        <f ca="1">IF(F$2-$B$2&lt;Forudsætninger!$B$4,IF('Differentierede effekter'!T66="",IF(Forudsætninger!$B$4&gt;F$2-$B$2,Input!$G66,0)+IF(Forudsætninger!$B$4=F$2-$B$2+1,Input!$K66,0),'Differentierede effekter'!T66),0)</f>
        <v>0</v>
      </c>
      <c r="G66" s="3">
        <f ca="1">IF(G$2-$B$2&lt;Forudsætninger!$B$4,IF('Differentierede effekter'!X66="",IF(Forudsætninger!$B$4&gt;G$2-$B$2,Input!$G66,0)+IF(Forudsætninger!$B$4=G$2-$B$2+1,Input!$K66,0),'Differentierede effekter'!X66),0)</f>
        <v>0</v>
      </c>
      <c r="H66" s="3">
        <f ca="1">IF(H$2-$B$2&lt;Forudsætninger!$B$4,IF('Differentierede effekter'!AB66="",IF(Forudsætninger!$B$4&gt;H$2-$B$2,Input!$G66,0)+IF(Forudsætninger!$B$4=H$2-$B$2+1,Input!$K66,0),'Differentierede effekter'!AB66),0)</f>
        <v>0</v>
      </c>
      <c r="I66" s="3">
        <f ca="1">IF(I$2-$B$2&lt;Forudsætninger!$B$4,IF('Differentierede effekter'!AF66="",IF(Forudsætninger!$B$4&gt;I$2-$B$2,Input!$G66,0)+IF(Forudsætninger!$B$4=I$2-$B$2+1,Input!$K66,0),'Differentierede effekter'!AF66),0)</f>
        <v>0</v>
      </c>
      <c r="J66" s="3">
        <f ca="1">IF(J$2-$B$2&lt;Forudsætninger!$B$4,IF('Differentierede effekter'!AJ66="",IF(Forudsætninger!$B$4&gt;J$2-$B$2,Input!$G66,0)+IF(Forudsætninger!$B$4=J$2-$B$2+1,Input!$K66,0),'Differentierede effekter'!AJ66),0)</f>
        <v>0</v>
      </c>
      <c r="K66" s="3">
        <f ca="1">IF(K$2-$B$2&lt;Forudsætninger!$B$4,IF('Differentierede effekter'!AN66="",IF(Forudsætninger!$B$4&gt;K$2-$B$2,Input!$G66,0)+IF(Forudsætninger!$B$4=K$2-$B$2+1,Input!$K66,0),'Differentierede effekter'!AN66),0)</f>
        <v>0</v>
      </c>
      <c r="L66" s="3">
        <f ca="1">IF(L$2-$B$2&lt;Forudsætninger!$B$4,IF('Differentierede effekter'!AR66="",IF(Forudsætninger!$B$4&gt;L$2-$B$2,Input!$G66,0)+IF(Forudsætninger!$B$4=L$2-$B$2+1,Input!$K66,0),'Differentierede effekter'!AR66),0)</f>
        <v>0</v>
      </c>
      <c r="M66" s="3">
        <f ca="1">IF(M$2-$B$2&lt;Forudsætninger!$B$4,IF('Differentierede effekter'!AV66="",IF(Forudsætninger!$B$4&gt;M$2-$B$2,Input!$G66,0)+IF(Forudsætninger!$B$4=M$2-$B$2+1,Input!$K66,0),'Differentierede effekter'!AV66),0)</f>
        <v>0</v>
      </c>
      <c r="N66" s="3">
        <f ca="1">IF(N$2-$B$2&lt;Forudsætninger!$B$4,IF('Differentierede effekter'!AZ66="",IF(Forudsætninger!$B$4&gt;N$2-$B$2,Input!$G66,0)+IF(Forudsætninger!$B$4=N$2-$B$2+1,Input!$K66,0),'Differentierede effekter'!AZ66),0)</f>
        <v>0</v>
      </c>
      <c r="O66" s="3">
        <f ca="1">IF(O$2-$B$2&lt;Forudsætninger!$B$4,IF('Differentierede effekter'!BD66="",IF(Forudsætninger!$B$4&gt;O$2-$B$2,Input!$G66,0)+IF(Forudsætninger!$B$4=O$2-$B$2+1,Input!$K66,0),'Differentierede effekter'!BD66),0)</f>
        <v>0</v>
      </c>
      <c r="P66" s="3">
        <f ca="1">IF(P$2-$B$2&lt;Forudsætninger!$B$4,IF('Differentierede effekter'!BH66="",IF(Forudsætninger!$B$4&gt;P$2-$B$2,Input!$G66,0)+IF(Forudsætninger!$B$4=P$2-$B$2+1,Input!$K66,0),'Differentierede effekter'!BH66),0)</f>
        <v>0</v>
      </c>
      <c r="Q66" s="3">
        <f ca="1">IF(Q$2-$B$2&lt;Forudsætninger!$B$4,IF('Differentierede effekter'!BL66="",IF(Forudsætninger!$B$4&gt;Q$2-$B$2,Input!$G66,0)+IF(Forudsætninger!$B$4=Q$2-$B$2+1,Input!$K66,0),'Differentierede effekter'!BL66),0)</f>
        <v>0</v>
      </c>
      <c r="R66" s="3">
        <f ca="1">IF(R$2-$B$2&lt;Forudsætninger!$B$4,IF('Differentierede effekter'!BP66="",IF(Forudsætninger!$B$4&gt;R$2-$B$2,Input!$G66,0)+IF(Forudsætninger!$B$4=R$2-$B$2+1,Input!$K66,0),'Differentierede effekter'!BP66),0)</f>
        <v>0</v>
      </c>
      <c r="S66" s="3">
        <f ca="1">IF(S$2-$B$2&lt;Forudsætninger!$B$4,IF('Differentierede effekter'!BT66="",IF(Forudsætninger!$B$4&gt;S$2-$B$2,Input!$G66,0)+IF(Forudsætninger!$B$4=S$2-$B$2+1,Input!$K66,0),'Differentierede effekter'!BT66),0)</f>
        <v>0</v>
      </c>
      <c r="T66" s="3">
        <f ca="1">IF(T$2-$B$2&lt;Forudsætninger!$B$4,IF('Differentierede effekter'!BX66="",IF(Forudsætninger!$B$4&gt;T$2-$B$2,Input!$G66,0)+IF(Forudsætninger!$B$4=T$2-$B$2+1,Input!$K66,0),'Differentierede effekter'!BX66),0)</f>
        <v>0</v>
      </c>
      <c r="U66" s="3">
        <f ca="1">IF(U$2-$B$2&lt;Forudsætninger!$B$4,IF('Differentierede effekter'!CB66="",IF(Forudsætninger!$B$4&gt;U$2-$B$2,Input!$G66,0)+IF(Forudsætninger!$B$4=U$2-$B$2+1,Input!$K66,0),'Differentierede effekter'!CB66),0)</f>
        <v>0</v>
      </c>
      <c r="V66" s="3">
        <f ca="1">IF(V$2-$B$2&lt;Forudsætninger!$B$4,IF('Differentierede effekter'!CF66="",IF(Forudsætninger!$B$4&gt;V$2-$B$2,Input!$G66,0)+IF(Forudsætninger!$B$4=V$2-$B$2+1,Input!$K66,0),'Differentierede effekter'!CF66),0)</f>
        <v>0</v>
      </c>
      <c r="W66" s="3">
        <f ca="1">IF(W$2-$B$2&lt;Forudsætninger!$B$4,IF('Differentierede effekter'!CJ66="",IF(Forudsætninger!$B$4&gt;W$2-$B$2,Input!$G66,0)+IF(Forudsætninger!$B$4=W$2-$B$2+1,Input!$K66,0),'Differentierede effekter'!CJ66),0)</f>
        <v>0</v>
      </c>
      <c r="X66" s="3">
        <f ca="1">IF(X$2-$B$2&lt;Forudsætninger!$B$4,IF('Differentierede effekter'!CN66="",IF(Forudsætninger!$B$4&gt;X$2-$B$2,Input!$G66,0)+IF(Forudsætninger!$B$4=X$2-$B$2+1,Input!$K66,0),'Differentierede effekter'!CN66),0)</f>
        <v>0</v>
      </c>
      <c r="Y66" s="3">
        <f ca="1">IF(Y$2-$B$2&lt;Forudsætninger!$B$4,IF('Differentierede effekter'!CR66="",IF(Forudsætninger!$B$4&gt;Y$2-$B$2,Input!$G66,0)+IF(Forudsætninger!$B$4=Y$2-$B$2+1,Input!$K66,0),'Differentierede effekter'!CR66),0)</f>
        <v>0</v>
      </c>
      <c r="Z66" s="3">
        <f ca="1">IF(Z$2-$B$2&lt;Forudsætninger!$B$4,IF('Differentierede effekter'!CV66="",IF(Forudsætninger!$B$4&gt;Z$2-$B$2,Input!$G66,0)+IF(Forudsætninger!$B$4=Z$2-$B$2+1,Input!$K66,0),'Differentierede effekter'!CV66),0)</f>
        <v>0</v>
      </c>
      <c r="AA66" s="3">
        <f ca="1">IF(AA$2-$B$2&lt;Forudsætninger!$B$4,IF('Differentierede effekter'!CZ66="",IF(Forudsætninger!$B$4&gt;AA$2-$B$2,Input!$G66,0)+IF(Forudsætninger!$B$4=AA$2-$B$2+1,Input!$K66,0),'Differentierede effekter'!CZ66),0)</f>
        <v>0</v>
      </c>
      <c r="AB66" s="3">
        <f ca="1">IF(AB$2-$B$2&lt;Forudsætninger!$B$4,IF('Differentierede effekter'!DD66="",IF(Forudsætninger!$B$4&gt;AB$2-$B$2,Input!$G66,0)+IF(Forudsætninger!$B$4=AB$2-$B$2+1,Input!$K66,0),'Differentierede effekter'!DD66),0)</f>
        <v>0</v>
      </c>
      <c r="AC66" s="3">
        <f ca="1">IF(AC$2-$B$2&lt;Forudsætninger!$B$4,IF('Differentierede effekter'!DH66="",IF(Forudsætninger!$B$4&gt;AC$2-$B$2,Input!$G66,0)+IF(Forudsætninger!$B$4=AC$2-$B$2+1,Input!$K66,0),'Differentierede effekter'!DH66),0)</f>
        <v>0</v>
      </c>
      <c r="AD66" s="3">
        <f ca="1">IF(AD$2-$B$2&lt;Forudsætninger!$B$4,IF('Differentierede effekter'!DL66="",IF(Forudsætninger!$B$4&gt;AD$2-$B$2,Input!$G66,0)+IF(Forudsætninger!$B$4=AD$2-$B$2+1,Input!$K66,0),'Differentierede effekter'!DL66),0)</f>
        <v>0</v>
      </c>
      <c r="AE66" s="3">
        <f ca="1">IF(AE$2-$B$2&lt;Forudsætninger!$B$4,IF('Differentierede effekter'!DP66="",IF(Forudsætninger!$B$4&gt;AE$2-$B$2,Input!$G66,0)+IF(Forudsætninger!$B$4=AE$2-$B$2+1,Input!$K66,0),'Differentierede effekter'!DP66),0)</f>
        <v>0</v>
      </c>
      <c r="AF66" s="3">
        <f ca="1">IF(AF$2-$B$2&lt;Forudsætninger!$B$4,IF('Differentierede effekter'!DQ66="",IF(Forudsætninger!$B$4&gt;AF$2-$B$2,Input!$G66,0)+IF(Forudsætninger!$B$4=AF$2-$B$2+1,Input!$K66,0),'Differentierede effekter'!DQ66),0)</f>
        <v>0</v>
      </c>
      <c r="AG66" s="3">
        <f ca="1">IF(AG$2-$B$2&lt;Forudsætninger!$B$4,IF('Differentierede effekter'!DU66="",IF(Forudsætninger!$B$4&gt;AG$2-$B$2,Input!$G66,0)+IF(Forudsætninger!$B$4=AG$2-$B$2+1,Input!$K66,0),'Differentierede effekter'!DU66),0)</f>
        <v>0</v>
      </c>
      <c r="AH66" s="3">
        <f ca="1">IF(AH$2-$B$2&lt;Forudsætninger!$B$4,IF('Differentierede effekter'!DY66="",IF(Forudsætninger!$B$4&gt;AH$2-$B$2,Input!$G66,0)+IF(Forudsætninger!$B$4=AH$2-$B$2+1,Input!$K66,0),'Differentierede effekter'!DY66),0)</f>
        <v>0</v>
      </c>
      <c r="AI66" s="3">
        <f ca="1">IF(AI$2-$B$2&lt;Forudsætninger!$B$4,IF('Differentierede effekter'!EC66="",IF(Forudsætninger!$B$4&gt;AI$2-$B$2,Input!$G66,0)+IF(Forudsætninger!$B$4=AI$2-$B$2+1,Input!$K66,0),'Differentierede effekter'!EC66),0)</f>
        <v>0</v>
      </c>
      <c r="AJ66" s="3">
        <f ca="1">IF(AJ$2-$B$2&lt;Forudsætninger!$B$4,IF('Differentierede effekter'!EG66="",IF(Forudsætninger!$B$4&gt;AJ$2-$B$2,Input!$G66,0)+IF(Forudsætninger!$B$4=AJ$2-$B$2+1,Input!$K66,0),'Differentierede effekter'!EG66),0)</f>
        <v>0</v>
      </c>
      <c r="AK66" s="3">
        <f ca="1">IF(AK$2-$B$2&lt;Forudsætninger!$B$4,IF('Differentierede effekter'!EK66="",IF(Forudsætninger!$B$4&gt;AK$2-$B$2,Input!$G66,0)+IF(Forudsætninger!$B$4=AK$2-$B$2+1,Input!$K66,0),'Differentierede effekter'!EK66),0)</f>
        <v>0</v>
      </c>
      <c r="AL66" s="3">
        <f ca="1">IF(AL$2-$B$2&lt;Forudsætninger!$B$4,IF('Differentierede effekter'!EO66="",IF(Forudsætninger!$B$4&gt;AL$2-$B$2,Input!$G66,0)+IF(Forudsætninger!$B$4=AL$2-$B$2+1,Input!$K66,0),'Differentierede effekter'!EO66),0)</f>
        <v>0</v>
      </c>
      <c r="AM66" s="3">
        <f ca="1">IF(AM$2-$B$2&lt;Forudsætninger!$B$4,IF('Differentierede effekter'!EP66="",IF(Forudsætninger!$B$4&gt;AM$2-$B$2,Input!$G66,0)+IF(Forudsætninger!$B$4=AM$2-$B$2+1,Input!$K66,0),'Differentierede effekter'!EP66),0)</f>
        <v>0</v>
      </c>
      <c r="AN66" s="3">
        <f ca="1">IF(AN$2-$B$2&lt;Forudsætninger!$B$4,IF('Differentierede effekter'!ET66="",IF(Forudsætninger!$B$4&gt;AN$2-$B$2,Input!$G66,0)+IF(Forudsætninger!$B$4=AN$2-$B$2+1,Input!$K66,0),'Differentierede effekter'!ET66),0)</f>
        <v>0</v>
      </c>
      <c r="AO66" s="3">
        <f ca="1">IF(AO$2-$B$2&lt;Forudsætninger!$B$4,IF('Differentierede effekter'!EX66="",IF(Forudsætninger!$B$4&gt;AO$2-$B$2,Input!$G66,0)+IF(Forudsætninger!$B$4=AO$2-$B$2+1,Input!$K66,0),'Differentierede effekter'!EX66),0)</f>
        <v>0</v>
      </c>
      <c r="AP66" s="3">
        <f ca="1">IF(AP$2-$B$2&lt;Forudsætninger!$B$4,IF('Differentierede effekter'!FB66="",IF(Forudsætninger!$B$4&gt;AP$2-$B$2,Input!$G66,0)+IF(Forudsætninger!$B$4=AP$2-$B$2+1,Input!$K66,0),'Differentierede effekter'!FB66),0)</f>
        <v>0</v>
      </c>
      <c r="AQ66" s="3">
        <f ca="1">IF(AQ$2-$B$2&lt;Forudsætninger!$B$4,IF('Differentierede effekter'!FF66="",IF(Forudsætninger!$B$4&gt;AQ$2-$B$2,Input!$G66,0)+IF(Forudsætninger!$B$4=AQ$2-$B$2+1,Input!$K66,0),'Differentierede effekter'!FF66),0)</f>
        <v>0</v>
      </c>
      <c r="AR66" s="3">
        <f ca="1">IF(AR$2-$B$2&lt;Forudsætninger!$B$4,IF('Differentierede effekter'!FJ66="",IF(Forudsætninger!$B$4&gt;AR$2-$B$2,Input!$G66,0)+IF(Forudsætninger!$B$4=AR$2-$B$2+1,Input!$K66,0),'Differentierede effekter'!FJ66),0)</f>
        <v>0</v>
      </c>
      <c r="AS66" s="3">
        <f ca="1">IF(AS$2-$B$2&lt;Forudsætninger!$B$4,IF('Differentierede effekter'!FN66="",IF(Forudsætninger!$B$4&gt;AS$2-$B$2,Input!$G66,0)+IF(Forudsætninger!$B$4=AS$2-$B$2+1,Input!$K66,0),'Differentierede effekter'!FN66),0)</f>
        <v>0</v>
      </c>
      <c r="AT66" s="3">
        <f ca="1">IF(AT$2-$B$2&lt;Forudsætninger!$B$4,IF('Differentierede effekter'!FR66="",IF(Forudsætninger!$B$4&gt;AT$2-$B$2,Input!$G66,0)+IF(Forudsætninger!$B$4=AT$2-$B$2+1,Input!$K66,0),'Differentierede effekter'!FR66),0)</f>
        <v>0</v>
      </c>
      <c r="AU66" s="3">
        <f ca="1">IF(AU$2-$B$2&lt;Forudsætninger!$B$4,IF('Differentierede effekter'!FV66="",IF(Forudsætninger!$B$4&gt;AU$2-$B$2,Input!$G66,0)+IF(Forudsætninger!$B$4=AU$2-$B$2+1,Input!$K66,0),'Differentierede effekter'!FV66),0)</f>
        <v>0</v>
      </c>
      <c r="AV66" s="3">
        <f ca="1">IF(AV$2-$B$2&lt;Forudsætninger!$B$4,IF('Differentierede effekter'!FZ66="",IF(Forudsætninger!$B$4&gt;AV$2-$B$2,Input!$G66,0)+IF(Forudsætninger!$B$4=AV$2-$B$2+1,Input!$K66,0),'Differentierede effekter'!FZ66),0)</f>
        <v>0</v>
      </c>
      <c r="AW66" s="3">
        <f ca="1">IF(AW$2-$B$2&lt;Forudsætninger!$B$4,IF('Differentierede effekter'!GD66="",IF(Forudsætninger!$B$4&gt;AW$2-$B$2,Input!$G66,0)+IF(Forudsætninger!$B$4=AW$2-$B$2+1,Input!$K66,0),'Differentierede effekter'!GD66),0)</f>
        <v>0</v>
      </c>
      <c r="AX66" s="3">
        <f ca="1">IF(AX$2-$B$2&lt;Forudsætninger!$B$4,IF('Differentierede effekter'!GH66="",IF(Forudsætninger!$B$4&gt;AX$2-$B$2,Input!$G66,0)+IF(Forudsætninger!$B$4=AX$2-$B$2+1,Input!$K66,0),'Differentierede effekter'!GH66),0)</f>
        <v>0</v>
      </c>
      <c r="AY66" s="3">
        <f ca="1">IF(AY$2-$B$2&lt;Forudsætninger!$B$4,IF('Differentierede effekter'!GL66="",IF(Forudsætninger!$B$4&gt;AY$2-$B$2,Input!$G66,0)+IF(Forudsætninger!$B$4=AY$2-$B$2+1,Input!$K66,0),'Differentierede effekter'!GL66),0)</f>
        <v>0</v>
      </c>
      <c r="AZ66" s="4">
        <f ca="1">NPV(Forudsætninger!$B$2,BA66:CX66)*(1+Forudsætninger!$B$2)</f>
        <v>0</v>
      </c>
      <c r="BA66" s="3">
        <f ca="1">Forudsætninger!B146*B66</f>
        <v>0</v>
      </c>
      <c r="BB66" s="3">
        <f ca="1">Forudsætninger!C146*C66</f>
        <v>0</v>
      </c>
      <c r="BC66" s="3">
        <f ca="1">Forudsætninger!D146*D66</f>
        <v>0</v>
      </c>
      <c r="BD66" s="3">
        <f ca="1">Forudsætninger!E146*E66</f>
        <v>0</v>
      </c>
      <c r="BE66" s="3">
        <f ca="1">Forudsætninger!F146*F66</f>
        <v>0</v>
      </c>
      <c r="BF66" s="3">
        <f ca="1">Forudsætninger!G146*G66</f>
        <v>0</v>
      </c>
      <c r="BG66" s="3">
        <f ca="1">Forudsætninger!H146*H66</f>
        <v>0</v>
      </c>
      <c r="BH66" s="3">
        <f ca="1">Forudsætninger!I146*I66</f>
        <v>0</v>
      </c>
      <c r="BI66" s="3">
        <f ca="1">Forudsætninger!J146*J66</f>
        <v>0</v>
      </c>
      <c r="BJ66" s="3">
        <f ca="1">Forudsætninger!K146*K66</f>
        <v>0</v>
      </c>
      <c r="BK66" s="3">
        <f ca="1">Forudsætninger!L146*L66</f>
        <v>0</v>
      </c>
      <c r="BL66" s="3">
        <f ca="1">Forudsætninger!M146*M66</f>
        <v>0</v>
      </c>
      <c r="BM66" s="3">
        <f ca="1">Forudsætninger!N146*N66</f>
        <v>0</v>
      </c>
      <c r="BN66" s="3">
        <f ca="1">Forudsætninger!O146*O66</f>
        <v>0</v>
      </c>
      <c r="BO66" s="3">
        <f ca="1">Forudsætninger!P146*P66</f>
        <v>0</v>
      </c>
      <c r="BP66" s="3">
        <f ca="1">Forudsætninger!Q146*Q66</f>
        <v>0</v>
      </c>
      <c r="BQ66" s="3">
        <f ca="1">Forudsætninger!R146*R66</f>
        <v>0</v>
      </c>
      <c r="BR66" s="3">
        <f ca="1">Forudsætninger!S146*S66</f>
        <v>0</v>
      </c>
      <c r="BS66" s="3">
        <f ca="1">Forudsætninger!T146*T66</f>
        <v>0</v>
      </c>
      <c r="BT66" s="3">
        <f ca="1">Forudsætninger!U146*U66</f>
        <v>0</v>
      </c>
      <c r="BU66" s="3">
        <f ca="1">Forudsætninger!V146*V66</f>
        <v>0</v>
      </c>
      <c r="BV66" s="3">
        <f ca="1">Forudsætninger!W146*W66</f>
        <v>0</v>
      </c>
      <c r="BW66" s="3">
        <f ca="1">Forudsætninger!X146*X66</f>
        <v>0</v>
      </c>
      <c r="BX66" s="3">
        <f ca="1">Forudsætninger!Y146*Y66</f>
        <v>0</v>
      </c>
      <c r="BY66" s="3">
        <f ca="1">Forudsætninger!Z146*Z66</f>
        <v>0</v>
      </c>
      <c r="BZ66" s="3">
        <f ca="1">Forudsætninger!AA146*AA66</f>
        <v>0</v>
      </c>
      <c r="CA66" s="3">
        <f ca="1">Forudsætninger!AB146*AB66</f>
        <v>0</v>
      </c>
      <c r="CB66" s="3">
        <f ca="1">Forudsætninger!AC146*AC66</f>
        <v>0</v>
      </c>
      <c r="CC66" s="3">
        <f ca="1">Forudsætninger!AD146*AD66</f>
        <v>0</v>
      </c>
      <c r="CD66" s="3">
        <f ca="1">Forudsætninger!AE146*AE66</f>
        <v>0</v>
      </c>
      <c r="CE66" s="3">
        <f ca="1">Forudsætninger!AF146*AF66</f>
        <v>0</v>
      </c>
      <c r="CF66" s="3">
        <f ca="1">Forudsætninger!AG146*AG66</f>
        <v>0</v>
      </c>
      <c r="CG66" s="3">
        <f ca="1">Forudsætninger!AH146*AH66</f>
        <v>0</v>
      </c>
      <c r="CH66" s="3">
        <f ca="1">Forudsætninger!AI146*AI66</f>
        <v>0</v>
      </c>
      <c r="CI66" s="3">
        <f ca="1">Forudsætninger!AJ146*AJ66</f>
        <v>0</v>
      </c>
      <c r="CJ66" s="3">
        <f ca="1">Forudsætninger!AK146*AK66</f>
        <v>0</v>
      </c>
      <c r="CK66" s="3">
        <f ca="1">Forudsætninger!AL146*AL66</f>
        <v>0</v>
      </c>
      <c r="CL66" s="3">
        <f ca="1">Forudsætninger!AM146*AM66</f>
        <v>0</v>
      </c>
      <c r="CM66" s="3">
        <f ca="1">Forudsætninger!AN146*AN66</f>
        <v>0</v>
      </c>
      <c r="CN66" s="3">
        <f ca="1">Forudsætninger!AO146*AO66</f>
        <v>0</v>
      </c>
      <c r="CO66" s="3">
        <f ca="1">Forudsætninger!AP146*AP66</f>
        <v>0</v>
      </c>
      <c r="CP66" s="3">
        <f ca="1">Forudsætninger!AQ146*AQ66</f>
        <v>0</v>
      </c>
      <c r="CQ66" s="3">
        <f ca="1">Forudsætninger!AR146*AR66</f>
        <v>0</v>
      </c>
      <c r="CR66" s="3">
        <f ca="1">Forudsætninger!AS146*AS66</f>
        <v>0</v>
      </c>
      <c r="CS66" s="3">
        <f ca="1">Forudsætninger!AT146*AT66</f>
        <v>0</v>
      </c>
      <c r="CT66" s="3">
        <f ca="1">Forudsætninger!AU146*AU66</f>
        <v>0</v>
      </c>
      <c r="CU66" s="3">
        <f ca="1">Forudsætninger!AV146*AV66</f>
        <v>0</v>
      </c>
      <c r="CV66" s="3">
        <f ca="1">Forudsætninger!AW146*AW66</f>
        <v>0</v>
      </c>
      <c r="CW66" s="3">
        <f ca="1">Forudsætninger!AX146*AX66</f>
        <v>0</v>
      </c>
      <c r="CX66" s="3">
        <f ca="1">Forudsætninger!AY146*AY66</f>
        <v>0</v>
      </c>
      <c r="CY66" s="4">
        <f ca="1">NPV(Forudsætninger!$B$3,CZ66:EW66)*(1+Forudsætninger!$B$3)</f>
        <v>0</v>
      </c>
      <c r="CZ66" s="3">
        <f ca="1">Forudsætninger!E292*B66</f>
        <v>0</v>
      </c>
      <c r="DA66" s="3">
        <f ca="1">Forudsætninger!F292*C66</f>
        <v>0</v>
      </c>
      <c r="DB66" s="3">
        <f ca="1">Forudsætninger!G292*D66</f>
        <v>0</v>
      </c>
      <c r="DC66" s="3">
        <f ca="1">Forudsætninger!H292*E66</f>
        <v>0</v>
      </c>
      <c r="DD66" s="3">
        <f ca="1">Forudsætninger!I292*F66</f>
        <v>0</v>
      </c>
      <c r="DE66" s="3">
        <f ca="1">Forudsætninger!J292*G66</f>
        <v>0</v>
      </c>
      <c r="DF66" s="3">
        <f ca="1">Forudsætninger!K292*H66</f>
        <v>0</v>
      </c>
      <c r="DG66" s="3">
        <f ca="1">Forudsætninger!L292*I66</f>
        <v>0</v>
      </c>
      <c r="DH66" s="3">
        <f ca="1">Forudsætninger!M292*J66</f>
        <v>0</v>
      </c>
      <c r="DI66" s="3">
        <f ca="1">Forudsætninger!N292*K66</f>
        <v>0</v>
      </c>
      <c r="DJ66" s="3">
        <f ca="1">Forudsætninger!O292*L66</f>
        <v>0</v>
      </c>
      <c r="DK66" s="3">
        <f ca="1">Forudsætninger!P292*M66</f>
        <v>0</v>
      </c>
      <c r="DL66" s="3">
        <f ca="1">Forudsætninger!Q292*N66</f>
        <v>0</v>
      </c>
      <c r="DM66" s="3">
        <f ca="1">Forudsætninger!R292*O66</f>
        <v>0</v>
      </c>
      <c r="DN66" s="3">
        <f ca="1">Forudsætninger!S292*P66</f>
        <v>0</v>
      </c>
      <c r="DO66" s="3">
        <f ca="1">Forudsætninger!T292*Q66</f>
        <v>0</v>
      </c>
      <c r="DP66" s="3">
        <f ca="1">Forudsætninger!U292*R66</f>
        <v>0</v>
      </c>
      <c r="DQ66" s="3">
        <f ca="1">Forudsætninger!V292*S66</f>
        <v>0</v>
      </c>
      <c r="DR66" s="3">
        <f ca="1">Forudsætninger!W292*T66</f>
        <v>0</v>
      </c>
      <c r="DS66" s="3">
        <f ca="1">Forudsætninger!X292*U66</f>
        <v>0</v>
      </c>
      <c r="DT66" s="3">
        <f ca="1">Forudsætninger!Y292*V66</f>
        <v>0</v>
      </c>
      <c r="DU66" s="3">
        <f ca="1">Forudsætninger!Z292*W66</f>
        <v>0</v>
      </c>
      <c r="DV66" s="3">
        <f ca="1">Forudsætninger!AA292*X66</f>
        <v>0</v>
      </c>
      <c r="DW66" s="3">
        <f ca="1">Forudsætninger!AB292*Y66</f>
        <v>0</v>
      </c>
      <c r="DX66" s="3">
        <f ca="1">Forudsætninger!AC292*Z66</f>
        <v>0</v>
      </c>
      <c r="DY66" s="3">
        <f ca="1">Forudsætninger!AD292*AA66</f>
        <v>0</v>
      </c>
      <c r="DZ66" s="3">
        <f ca="1">Forudsætninger!AE292*AB66</f>
        <v>0</v>
      </c>
      <c r="EA66" s="3">
        <f ca="1">Forudsætninger!AF292*AC66</f>
        <v>0</v>
      </c>
      <c r="EB66" s="3">
        <f ca="1">Forudsætninger!AG292*AD66</f>
        <v>0</v>
      </c>
      <c r="EC66" s="3">
        <f ca="1">Forudsætninger!AH292*AE66</f>
        <v>0</v>
      </c>
      <c r="ED66" s="3">
        <f ca="1">Forudsætninger!AI292*AF66</f>
        <v>0</v>
      </c>
      <c r="EE66" s="3">
        <f ca="1">Forudsætninger!AJ292*AG66</f>
        <v>0</v>
      </c>
      <c r="EF66" s="3">
        <f ca="1">Forudsætninger!AK292*AH66</f>
        <v>0</v>
      </c>
      <c r="EG66" s="3">
        <f ca="1">Forudsætninger!AL292*AI66</f>
        <v>0</v>
      </c>
      <c r="EH66" s="3">
        <f ca="1">Forudsætninger!AM292*AJ66</f>
        <v>0</v>
      </c>
      <c r="EI66" s="3">
        <f ca="1">Forudsætninger!AN292*AK66</f>
        <v>0</v>
      </c>
      <c r="EJ66" s="3">
        <f ca="1">Forudsætninger!AO292*AL66</f>
        <v>0</v>
      </c>
      <c r="EK66" s="3">
        <f ca="1">Forudsætninger!AP292*AM66</f>
        <v>0</v>
      </c>
      <c r="EL66" s="3">
        <f ca="1">Forudsætninger!AQ292*AN66</f>
        <v>0</v>
      </c>
      <c r="EM66" s="3">
        <f ca="1">Forudsætninger!AR292*AO66</f>
        <v>0</v>
      </c>
      <c r="EN66" s="3">
        <f ca="1">Forudsætninger!AS292*AP66</f>
        <v>0</v>
      </c>
      <c r="EO66" s="3">
        <f ca="1">Forudsætninger!AT292*AQ66</f>
        <v>0</v>
      </c>
      <c r="EP66" s="3">
        <f ca="1">Forudsætninger!AU292*AR66</f>
        <v>0</v>
      </c>
      <c r="EQ66" s="3">
        <f ca="1">Forudsætninger!AV292*AS66</f>
        <v>0</v>
      </c>
      <c r="ER66" s="3">
        <f ca="1">Forudsætninger!AW292*AT66</f>
        <v>0</v>
      </c>
      <c r="ES66" s="3">
        <f ca="1">Forudsætninger!AX292*AU66</f>
        <v>0</v>
      </c>
      <c r="ET66" s="3">
        <f ca="1">Forudsætninger!AY292*AV66</f>
        <v>0</v>
      </c>
      <c r="EU66" s="3">
        <f ca="1">Forudsætninger!AZ292*AW66</f>
        <v>0</v>
      </c>
      <c r="EV66" s="3">
        <f ca="1">Forudsætninger!BA292*AX66</f>
        <v>0</v>
      </c>
      <c r="EW66" s="3">
        <f ca="1">Forudsætninger!BB292*AY66</f>
        <v>0</v>
      </c>
      <c r="EX66" s="3">
        <f ca="1">IF(Input!$B66="I",$AZ66,0)</f>
        <v>0</v>
      </c>
      <c r="EY66" s="3">
        <f ca="1">IF(Input!$B66="II",$AZ66,0)</f>
        <v>0</v>
      </c>
      <c r="EZ66" s="3">
        <f ca="1">IF(Input!$B66="III",$AZ66,0)</f>
        <v>0</v>
      </c>
      <c r="FA66" s="3">
        <f ca="1">IF(Input!$B66="IV",$AZ66,0)</f>
        <v>0</v>
      </c>
      <c r="FB66" s="3">
        <f ca="1">IF(Input!$B66="I",$CY66,0)</f>
        <v>0</v>
      </c>
      <c r="FC66" s="3">
        <f ca="1">IF(Input!$B66="II",$CY66,0)</f>
        <v>0</v>
      </c>
      <c r="FD66" s="3">
        <f ca="1">IF(Input!$B66="III",$CY66,0)</f>
        <v>0</v>
      </c>
      <c r="FE66" s="3">
        <f ca="1">IF(Input!$B66="IV",$CY66,0)</f>
        <v>0</v>
      </c>
      <c r="FF66" s="3">
        <f ca="1">IF(Input!$C66="Økonomisk",$AZ66,0)</f>
        <v>0</v>
      </c>
      <c r="FG66" s="3">
        <f ca="1">IF(Input!$C66="Miljø",$AZ66,0)</f>
        <v>0</v>
      </c>
    </row>
    <row r="67" spans="1:163">
      <c r="A67" s="2" t="str">
        <f ca="1">IF(Input!A67="","",Input!A67)</f>
        <v/>
      </c>
      <c r="B67" s="3">
        <f ca="1">IF('Differentierede effekter'!D67="",Input!J67+Input!G67+IF(Forudsætninger!$B$4=1,Input!K67,0),'Differentierede effekter'!D67)</f>
        <v>0</v>
      </c>
      <c r="C67" s="3">
        <f ca="1">IF(C$2-$B$2&lt;Forudsætninger!$B$4,IF('Differentierede effekter'!H67="",IF(Forudsætninger!$B$4&gt;C$2-$B$2,Input!$G67,0)+IF(Forudsætninger!$B$4=C$2-$B$2+1,Input!$K67,0),'Differentierede effekter'!H67),0)</f>
        <v>0</v>
      </c>
      <c r="D67" s="3">
        <f ca="1">IF(D$2-$B$2&lt;Forudsætninger!$B$4,IF('Differentierede effekter'!L67="",IF(Forudsætninger!$B$4&gt;D$2-$B$2,Input!$G67,0)+IF(Forudsætninger!$B$4=D$2-$B$2+1,Input!$K67,0),'Differentierede effekter'!L67),0)</f>
        <v>0</v>
      </c>
      <c r="E67" s="3">
        <f ca="1">IF(E$2-$B$2&lt;Forudsætninger!$B$4,IF('Differentierede effekter'!P67="",IF(Forudsætninger!$B$4&gt;E$2-$B$2,Input!$G67,0)+IF(Forudsætninger!$B$4=E$2-$B$2+1,Input!$K67,0),'Differentierede effekter'!P67),0)</f>
        <v>0</v>
      </c>
      <c r="F67" s="3">
        <f ca="1">IF(F$2-$B$2&lt;Forudsætninger!$B$4,IF('Differentierede effekter'!T67="",IF(Forudsætninger!$B$4&gt;F$2-$B$2,Input!$G67,0)+IF(Forudsætninger!$B$4=F$2-$B$2+1,Input!$K67,0),'Differentierede effekter'!T67),0)</f>
        <v>0</v>
      </c>
      <c r="G67" s="3">
        <f ca="1">IF(G$2-$B$2&lt;Forudsætninger!$B$4,IF('Differentierede effekter'!X67="",IF(Forudsætninger!$B$4&gt;G$2-$B$2,Input!$G67,0)+IF(Forudsætninger!$B$4=G$2-$B$2+1,Input!$K67,0),'Differentierede effekter'!X67),0)</f>
        <v>0</v>
      </c>
      <c r="H67" s="3">
        <f ca="1">IF(H$2-$B$2&lt;Forudsætninger!$B$4,IF('Differentierede effekter'!AB67="",IF(Forudsætninger!$B$4&gt;H$2-$B$2,Input!$G67,0)+IF(Forudsætninger!$B$4=H$2-$B$2+1,Input!$K67,0),'Differentierede effekter'!AB67),0)</f>
        <v>0</v>
      </c>
      <c r="I67" s="3">
        <f ca="1">IF(I$2-$B$2&lt;Forudsætninger!$B$4,IF('Differentierede effekter'!AF67="",IF(Forudsætninger!$B$4&gt;I$2-$B$2,Input!$G67,0)+IF(Forudsætninger!$B$4=I$2-$B$2+1,Input!$K67,0),'Differentierede effekter'!AF67),0)</f>
        <v>0</v>
      </c>
      <c r="J67" s="3">
        <f ca="1">IF(J$2-$B$2&lt;Forudsætninger!$B$4,IF('Differentierede effekter'!AJ67="",IF(Forudsætninger!$B$4&gt;J$2-$B$2,Input!$G67,0)+IF(Forudsætninger!$B$4=J$2-$B$2+1,Input!$K67,0),'Differentierede effekter'!AJ67),0)</f>
        <v>0</v>
      </c>
      <c r="K67" s="3">
        <f ca="1">IF(K$2-$B$2&lt;Forudsætninger!$B$4,IF('Differentierede effekter'!AN67="",IF(Forudsætninger!$B$4&gt;K$2-$B$2,Input!$G67,0)+IF(Forudsætninger!$B$4=K$2-$B$2+1,Input!$K67,0),'Differentierede effekter'!AN67),0)</f>
        <v>0</v>
      </c>
      <c r="L67" s="3">
        <f ca="1">IF(L$2-$B$2&lt;Forudsætninger!$B$4,IF('Differentierede effekter'!AR67="",IF(Forudsætninger!$B$4&gt;L$2-$B$2,Input!$G67,0)+IF(Forudsætninger!$B$4=L$2-$B$2+1,Input!$K67,0),'Differentierede effekter'!AR67),0)</f>
        <v>0</v>
      </c>
      <c r="M67" s="3">
        <f ca="1">IF(M$2-$B$2&lt;Forudsætninger!$B$4,IF('Differentierede effekter'!AV67="",IF(Forudsætninger!$B$4&gt;M$2-$B$2,Input!$G67,0)+IF(Forudsætninger!$B$4=M$2-$B$2+1,Input!$K67,0),'Differentierede effekter'!AV67),0)</f>
        <v>0</v>
      </c>
      <c r="N67" s="3">
        <f ca="1">IF(N$2-$B$2&lt;Forudsætninger!$B$4,IF('Differentierede effekter'!AZ67="",IF(Forudsætninger!$B$4&gt;N$2-$B$2,Input!$G67,0)+IF(Forudsætninger!$B$4=N$2-$B$2+1,Input!$K67,0),'Differentierede effekter'!AZ67),0)</f>
        <v>0</v>
      </c>
      <c r="O67" s="3">
        <f ca="1">IF(O$2-$B$2&lt;Forudsætninger!$B$4,IF('Differentierede effekter'!BD67="",IF(Forudsætninger!$B$4&gt;O$2-$B$2,Input!$G67,0)+IF(Forudsætninger!$B$4=O$2-$B$2+1,Input!$K67,0),'Differentierede effekter'!BD67),0)</f>
        <v>0</v>
      </c>
      <c r="P67" s="3">
        <f ca="1">IF(P$2-$B$2&lt;Forudsætninger!$B$4,IF('Differentierede effekter'!BH67="",IF(Forudsætninger!$B$4&gt;P$2-$B$2,Input!$G67,0)+IF(Forudsætninger!$B$4=P$2-$B$2+1,Input!$K67,0),'Differentierede effekter'!BH67),0)</f>
        <v>0</v>
      </c>
      <c r="Q67" s="3">
        <f ca="1">IF(Q$2-$B$2&lt;Forudsætninger!$B$4,IF('Differentierede effekter'!BL67="",IF(Forudsætninger!$B$4&gt;Q$2-$B$2,Input!$G67,0)+IF(Forudsætninger!$B$4=Q$2-$B$2+1,Input!$K67,0),'Differentierede effekter'!BL67),0)</f>
        <v>0</v>
      </c>
      <c r="R67" s="3">
        <f ca="1">IF(R$2-$B$2&lt;Forudsætninger!$B$4,IF('Differentierede effekter'!BP67="",IF(Forudsætninger!$B$4&gt;R$2-$B$2,Input!$G67,0)+IF(Forudsætninger!$B$4=R$2-$B$2+1,Input!$K67,0),'Differentierede effekter'!BP67),0)</f>
        <v>0</v>
      </c>
      <c r="S67" s="3">
        <f ca="1">IF(S$2-$B$2&lt;Forudsætninger!$B$4,IF('Differentierede effekter'!BT67="",IF(Forudsætninger!$B$4&gt;S$2-$B$2,Input!$G67,0)+IF(Forudsætninger!$B$4=S$2-$B$2+1,Input!$K67,0),'Differentierede effekter'!BT67),0)</f>
        <v>0</v>
      </c>
      <c r="T67" s="3">
        <f ca="1">IF(T$2-$B$2&lt;Forudsætninger!$B$4,IF('Differentierede effekter'!BX67="",IF(Forudsætninger!$B$4&gt;T$2-$B$2,Input!$G67,0)+IF(Forudsætninger!$B$4=T$2-$B$2+1,Input!$K67,0),'Differentierede effekter'!BX67),0)</f>
        <v>0</v>
      </c>
      <c r="U67" s="3">
        <f ca="1">IF(U$2-$B$2&lt;Forudsætninger!$B$4,IF('Differentierede effekter'!CB67="",IF(Forudsætninger!$B$4&gt;U$2-$B$2,Input!$G67,0)+IF(Forudsætninger!$B$4=U$2-$B$2+1,Input!$K67,0),'Differentierede effekter'!CB67),0)</f>
        <v>0</v>
      </c>
      <c r="V67" s="3">
        <f ca="1">IF(V$2-$B$2&lt;Forudsætninger!$B$4,IF('Differentierede effekter'!CF67="",IF(Forudsætninger!$B$4&gt;V$2-$B$2,Input!$G67,0)+IF(Forudsætninger!$B$4=V$2-$B$2+1,Input!$K67,0),'Differentierede effekter'!CF67),0)</f>
        <v>0</v>
      </c>
      <c r="W67" s="3">
        <f ca="1">IF(W$2-$B$2&lt;Forudsætninger!$B$4,IF('Differentierede effekter'!CJ67="",IF(Forudsætninger!$B$4&gt;W$2-$B$2,Input!$G67,0)+IF(Forudsætninger!$B$4=W$2-$B$2+1,Input!$K67,0),'Differentierede effekter'!CJ67),0)</f>
        <v>0</v>
      </c>
      <c r="X67" s="3">
        <f ca="1">IF(X$2-$B$2&lt;Forudsætninger!$B$4,IF('Differentierede effekter'!CN67="",IF(Forudsætninger!$B$4&gt;X$2-$B$2,Input!$G67,0)+IF(Forudsætninger!$B$4=X$2-$B$2+1,Input!$K67,0),'Differentierede effekter'!CN67),0)</f>
        <v>0</v>
      </c>
      <c r="Y67" s="3">
        <f ca="1">IF(Y$2-$B$2&lt;Forudsætninger!$B$4,IF('Differentierede effekter'!CR67="",IF(Forudsætninger!$B$4&gt;Y$2-$B$2,Input!$G67,0)+IF(Forudsætninger!$B$4=Y$2-$B$2+1,Input!$K67,0),'Differentierede effekter'!CR67),0)</f>
        <v>0</v>
      </c>
      <c r="Z67" s="3">
        <f ca="1">IF(Z$2-$B$2&lt;Forudsætninger!$B$4,IF('Differentierede effekter'!CV67="",IF(Forudsætninger!$B$4&gt;Z$2-$B$2,Input!$G67,0)+IF(Forudsætninger!$B$4=Z$2-$B$2+1,Input!$K67,0),'Differentierede effekter'!CV67),0)</f>
        <v>0</v>
      </c>
      <c r="AA67" s="3">
        <f ca="1">IF(AA$2-$B$2&lt;Forudsætninger!$B$4,IF('Differentierede effekter'!CZ67="",IF(Forudsætninger!$B$4&gt;AA$2-$B$2,Input!$G67,0)+IF(Forudsætninger!$B$4=AA$2-$B$2+1,Input!$K67,0),'Differentierede effekter'!CZ67),0)</f>
        <v>0</v>
      </c>
      <c r="AB67" s="3">
        <f ca="1">IF(AB$2-$B$2&lt;Forudsætninger!$B$4,IF('Differentierede effekter'!DD67="",IF(Forudsætninger!$B$4&gt;AB$2-$B$2,Input!$G67,0)+IF(Forudsætninger!$B$4=AB$2-$B$2+1,Input!$K67,0),'Differentierede effekter'!DD67),0)</f>
        <v>0</v>
      </c>
      <c r="AC67" s="3">
        <f ca="1">IF(AC$2-$B$2&lt;Forudsætninger!$B$4,IF('Differentierede effekter'!DH67="",IF(Forudsætninger!$B$4&gt;AC$2-$B$2,Input!$G67,0)+IF(Forudsætninger!$B$4=AC$2-$B$2+1,Input!$K67,0),'Differentierede effekter'!DH67),0)</f>
        <v>0</v>
      </c>
      <c r="AD67" s="3">
        <f ca="1">IF(AD$2-$B$2&lt;Forudsætninger!$B$4,IF('Differentierede effekter'!DL67="",IF(Forudsætninger!$B$4&gt;AD$2-$B$2,Input!$G67,0)+IF(Forudsætninger!$B$4=AD$2-$B$2+1,Input!$K67,0),'Differentierede effekter'!DL67),0)</f>
        <v>0</v>
      </c>
      <c r="AE67" s="3">
        <f ca="1">IF(AE$2-$B$2&lt;Forudsætninger!$B$4,IF('Differentierede effekter'!DP67="",IF(Forudsætninger!$B$4&gt;AE$2-$B$2,Input!$G67,0)+IF(Forudsætninger!$B$4=AE$2-$B$2+1,Input!$K67,0),'Differentierede effekter'!DP67),0)</f>
        <v>0</v>
      </c>
      <c r="AF67" s="3">
        <f ca="1">IF(AF$2-$B$2&lt;Forudsætninger!$B$4,IF('Differentierede effekter'!DQ67="",IF(Forudsætninger!$B$4&gt;AF$2-$B$2,Input!$G67,0)+IF(Forudsætninger!$B$4=AF$2-$B$2+1,Input!$K67,0),'Differentierede effekter'!DQ67),0)</f>
        <v>0</v>
      </c>
      <c r="AG67" s="3">
        <f ca="1">IF(AG$2-$B$2&lt;Forudsætninger!$B$4,IF('Differentierede effekter'!DU67="",IF(Forudsætninger!$B$4&gt;AG$2-$B$2,Input!$G67,0)+IF(Forudsætninger!$B$4=AG$2-$B$2+1,Input!$K67,0),'Differentierede effekter'!DU67),0)</f>
        <v>0</v>
      </c>
      <c r="AH67" s="3">
        <f ca="1">IF(AH$2-$B$2&lt;Forudsætninger!$B$4,IF('Differentierede effekter'!DY67="",IF(Forudsætninger!$B$4&gt;AH$2-$B$2,Input!$G67,0)+IF(Forudsætninger!$B$4=AH$2-$B$2+1,Input!$K67,0),'Differentierede effekter'!DY67),0)</f>
        <v>0</v>
      </c>
      <c r="AI67" s="3">
        <f ca="1">IF(AI$2-$B$2&lt;Forudsætninger!$B$4,IF('Differentierede effekter'!EC67="",IF(Forudsætninger!$B$4&gt;AI$2-$B$2,Input!$G67,0)+IF(Forudsætninger!$B$4=AI$2-$B$2+1,Input!$K67,0),'Differentierede effekter'!EC67),0)</f>
        <v>0</v>
      </c>
      <c r="AJ67" s="3">
        <f ca="1">IF(AJ$2-$B$2&lt;Forudsætninger!$B$4,IF('Differentierede effekter'!EG67="",IF(Forudsætninger!$B$4&gt;AJ$2-$B$2,Input!$G67,0)+IF(Forudsætninger!$B$4=AJ$2-$B$2+1,Input!$K67,0),'Differentierede effekter'!EG67),0)</f>
        <v>0</v>
      </c>
      <c r="AK67" s="3">
        <f ca="1">IF(AK$2-$B$2&lt;Forudsætninger!$B$4,IF('Differentierede effekter'!EK67="",IF(Forudsætninger!$B$4&gt;AK$2-$B$2,Input!$G67,0)+IF(Forudsætninger!$B$4=AK$2-$B$2+1,Input!$K67,0),'Differentierede effekter'!EK67),0)</f>
        <v>0</v>
      </c>
      <c r="AL67" s="3">
        <f ca="1">IF(AL$2-$B$2&lt;Forudsætninger!$B$4,IF('Differentierede effekter'!EO67="",IF(Forudsætninger!$B$4&gt;AL$2-$B$2,Input!$G67,0)+IF(Forudsætninger!$B$4=AL$2-$B$2+1,Input!$K67,0),'Differentierede effekter'!EO67),0)</f>
        <v>0</v>
      </c>
      <c r="AM67" s="3">
        <f ca="1">IF(AM$2-$B$2&lt;Forudsætninger!$B$4,IF('Differentierede effekter'!EP67="",IF(Forudsætninger!$B$4&gt;AM$2-$B$2,Input!$G67,0)+IF(Forudsætninger!$B$4=AM$2-$B$2+1,Input!$K67,0),'Differentierede effekter'!EP67),0)</f>
        <v>0</v>
      </c>
      <c r="AN67" s="3">
        <f ca="1">IF(AN$2-$B$2&lt;Forudsætninger!$B$4,IF('Differentierede effekter'!ET67="",IF(Forudsætninger!$B$4&gt;AN$2-$B$2,Input!$G67,0)+IF(Forudsætninger!$B$4=AN$2-$B$2+1,Input!$K67,0),'Differentierede effekter'!ET67),0)</f>
        <v>0</v>
      </c>
      <c r="AO67" s="3">
        <f ca="1">IF(AO$2-$B$2&lt;Forudsætninger!$B$4,IF('Differentierede effekter'!EX67="",IF(Forudsætninger!$B$4&gt;AO$2-$B$2,Input!$G67,0)+IF(Forudsætninger!$B$4=AO$2-$B$2+1,Input!$K67,0),'Differentierede effekter'!EX67),0)</f>
        <v>0</v>
      </c>
      <c r="AP67" s="3">
        <f ca="1">IF(AP$2-$B$2&lt;Forudsætninger!$B$4,IF('Differentierede effekter'!FB67="",IF(Forudsætninger!$B$4&gt;AP$2-$B$2,Input!$G67,0)+IF(Forudsætninger!$B$4=AP$2-$B$2+1,Input!$K67,0),'Differentierede effekter'!FB67),0)</f>
        <v>0</v>
      </c>
      <c r="AQ67" s="3">
        <f ca="1">IF(AQ$2-$B$2&lt;Forudsætninger!$B$4,IF('Differentierede effekter'!FF67="",IF(Forudsætninger!$B$4&gt;AQ$2-$B$2,Input!$G67,0)+IF(Forudsætninger!$B$4=AQ$2-$B$2+1,Input!$K67,0),'Differentierede effekter'!FF67),0)</f>
        <v>0</v>
      </c>
      <c r="AR67" s="3">
        <f ca="1">IF(AR$2-$B$2&lt;Forudsætninger!$B$4,IF('Differentierede effekter'!FJ67="",IF(Forudsætninger!$B$4&gt;AR$2-$B$2,Input!$G67,0)+IF(Forudsætninger!$B$4=AR$2-$B$2+1,Input!$K67,0),'Differentierede effekter'!FJ67),0)</f>
        <v>0</v>
      </c>
      <c r="AS67" s="3">
        <f ca="1">IF(AS$2-$B$2&lt;Forudsætninger!$B$4,IF('Differentierede effekter'!FN67="",IF(Forudsætninger!$B$4&gt;AS$2-$B$2,Input!$G67,0)+IF(Forudsætninger!$B$4=AS$2-$B$2+1,Input!$K67,0),'Differentierede effekter'!FN67),0)</f>
        <v>0</v>
      </c>
      <c r="AT67" s="3">
        <f ca="1">IF(AT$2-$B$2&lt;Forudsætninger!$B$4,IF('Differentierede effekter'!FR67="",IF(Forudsætninger!$B$4&gt;AT$2-$B$2,Input!$G67,0)+IF(Forudsætninger!$B$4=AT$2-$B$2+1,Input!$K67,0),'Differentierede effekter'!FR67),0)</f>
        <v>0</v>
      </c>
      <c r="AU67" s="3">
        <f ca="1">IF(AU$2-$B$2&lt;Forudsætninger!$B$4,IF('Differentierede effekter'!FV67="",IF(Forudsætninger!$B$4&gt;AU$2-$B$2,Input!$G67,0)+IF(Forudsætninger!$B$4=AU$2-$B$2+1,Input!$K67,0),'Differentierede effekter'!FV67),0)</f>
        <v>0</v>
      </c>
      <c r="AV67" s="3">
        <f ca="1">IF(AV$2-$B$2&lt;Forudsætninger!$B$4,IF('Differentierede effekter'!FZ67="",IF(Forudsætninger!$B$4&gt;AV$2-$B$2,Input!$G67,0)+IF(Forudsætninger!$B$4=AV$2-$B$2+1,Input!$K67,0),'Differentierede effekter'!FZ67),0)</f>
        <v>0</v>
      </c>
      <c r="AW67" s="3">
        <f ca="1">IF(AW$2-$B$2&lt;Forudsætninger!$B$4,IF('Differentierede effekter'!GD67="",IF(Forudsætninger!$B$4&gt;AW$2-$B$2,Input!$G67,0)+IF(Forudsætninger!$B$4=AW$2-$B$2+1,Input!$K67,0),'Differentierede effekter'!GD67),0)</f>
        <v>0</v>
      </c>
      <c r="AX67" s="3">
        <f ca="1">IF(AX$2-$B$2&lt;Forudsætninger!$B$4,IF('Differentierede effekter'!GH67="",IF(Forudsætninger!$B$4&gt;AX$2-$B$2,Input!$G67,0)+IF(Forudsætninger!$B$4=AX$2-$B$2+1,Input!$K67,0),'Differentierede effekter'!GH67),0)</f>
        <v>0</v>
      </c>
      <c r="AY67" s="3">
        <f ca="1">IF(AY$2-$B$2&lt;Forudsætninger!$B$4,IF('Differentierede effekter'!GL67="",IF(Forudsætninger!$B$4&gt;AY$2-$B$2,Input!$G67,0)+IF(Forudsætninger!$B$4=AY$2-$B$2+1,Input!$K67,0),'Differentierede effekter'!GL67),0)</f>
        <v>0</v>
      </c>
      <c r="AZ67" s="4">
        <f ca="1">NPV(Forudsætninger!$B$2,BA67:CX67)*(1+Forudsætninger!$B$2)</f>
        <v>0</v>
      </c>
      <c r="BA67" s="3">
        <f ca="1">Forudsætninger!B147*B67</f>
        <v>0</v>
      </c>
      <c r="BB67" s="3">
        <f ca="1">Forudsætninger!C147*C67</f>
        <v>0</v>
      </c>
      <c r="BC67" s="3">
        <f ca="1">Forudsætninger!D147*D67</f>
        <v>0</v>
      </c>
      <c r="BD67" s="3">
        <f ca="1">Forudsætninger!E147*E67</f>
        <v>0</v>
      </c>
      <c r="BE67" s="3">
        <f ca="1">Forudsætninger!F147*F67</f>
        <v>0</v>
      </c>
      <c r="BF67" s="3">
        <f ca="1">Forudsætninger!G147*G67</f>
        <v>0</v>
      </c>
      <c r="BG67" s="3">
        <f ca="1">Forudsætninger!H147*H67</f>
        <v>0</v>
      </c>
      <c r="BH67" s="3">
        <f ca="1">Forudsætninger!I147*I67</f>
        <v>0</v>
      </c>
      <c r="BI67" s="3">
        <f ca="1">Forudsætninger!J147*J67</f>
        <v>0</v>
      </c>
      <c r="BJ67" s="3">
        <f ca="1">Forudsætninger!K147*K67</f>
        <v>0</v>
      </c>
      <c r="BK67" s="3">
        <f ca="1">Forudsætninger!L147*L67</f>
        <v>0</v>
      </c>
      <c r="BL67" s="3">
        <f ca="1">Forudsætninger!M147*M67</f>
        <v>0</v>
      </c>
      <c r="BM67" s="3">
        <f ca="1">Forudsætninger!N147*N67</f>
        <v>0</v>
      </c>
      <c r="BN67" s="3">
        <f ca="1">Forudsætninger!O147*O67</f>
        <v>0</v>
      </c>
      <c r="BO67" s="3">
        <f ca="1">Forudsætninger!P147*P67</f>
        <v>0</v>
      </c>
      <c r="BP67" s="3">
        <f ca="1">Forudsætninger!Q147*Q67</f>
        <v>0</v>
      </c>
      <c r="BQ67" s="3">
        <f ca="1">Forudsætninger!R147*R67</f>
        <v>0</v>
      </c>
      <c r="BR67" s="3">
        <f ca="1">Forudsætninger!S147*S67</f>
        <v>0</v>
      </c>
      <c r="BS67" s="3">
        <f ca="1">Forudsætninger!T147*T67</f>
        <v>0</v>
      </c>
      <c r="BT67" s="3">
        <f ca="1">Forudsætninger!U147*U67</f>
        <v>0</v>
      </c>
      <c r="BU67" s="3">
        <f ca="1">Forudsætninger!V147*V67</f>
        <v>0</v>
      </c>
      <c r="BV67" s="3">
        <f ca="1">Forudsætninger!W147*W67</f>
        <v>0</v>
      </c>
      <c r="BW67" s="3">
        <f ca="1">Forudsætninger!X147*X67</f>
        <v>0</v>
      </c>
      <c r="BX67" s="3">
        <f ca="1">Forudsætninger!Y147*Y67</f>
        <v>0</v>
      </c>
      <c r="BY67" s="3">
        <f ca="1">Forudsætninger!Z147*Z67</f>
        <v>0</v>
      </c>
      <c r="BZ67" s="3">
        <f ca="1">Forudsætninger!AA147*AA67</f>
        <v>0</v>
      </c>
      <c r="CA67" s="3">
        <f ca="1">Forudsætninger!AB147*AB67</f>
        <v>0</v>
      </c>
      <c r="CB67" s="3">
        <f ca="1">Forudsætninger!AC147*AC67</f>
        <v>0</v>
      </c>
      <c r="CC67" s="3">
        <f ca="1">Forudsætninger!AD147*AD67</f>
        <v>0</v>
      </c>
      <c r="CD67" s="3">
        <f ca="1">Forudsætninger!AE147*AE67</f>
        <v>0</v>
      </c>
      <c r="CE67" s="3">
        <f ca="1">Forudsætninger!AF147*AF67</f>
        <v>0</v>
      </c>
      <c r="CF67" s="3">
        <f ca="1">Forudsætninger!AG147*AG67</f>
        <v>0</v>
      </c>
      <c r="CG67" s="3">
        <f ca="1">Forudsætninger!AH147*AH67</f>
        <v>0</v>
      </c>
      <c r="CH67" s="3">
        <f ca="1">Forudsætninger!AI147*AI67</f>
        <v>0</v>
      </c>
      <c r="CI67" s="3">
        <f ca="1">Forudsætninger!AJ147*AJ67</f>
        <v>0</v>
      </c>
      <c r="CJ67" s="3">
        <f ca="1">Forudsætninger!AK147*AK67</f>
        <v>0</v>
      </c>
      <c r="CK67" s="3">
        <f ca="1">Forudsætninger!AL147*AL67</f>
        <v>0</v>
      </c>
      <c r="CL67" s="3">
        <f ca="1">Forudsætninger!AM147*AM67</f>
        <v>0</v>
      </c>
      <c r="CM67" s="3">
        <f ca="1">Forudsætninger!AN147*AN67</f>
        <v>0</v>
      </c>
      <c r="CN67" s="3">
        <f ca="1">Forudsætninger!AO147*AO67</f>
        <v>0</v>
      </c>
      <c r="CO67" s="3">
        <f ca="1">Forudsætninger!AP147*AP67</f>
        <v>0</v>
      </c>
      <c r="CP67" s="3">
        <f ca="1">Forudsætninger!AQ147*AQ67</f>
        <v>0</v>
      </c>
      <c r="CQ67" s="3">
        <f ca="1">Forudsætninger!AR147*AR67</f>
        <v>0</v>
      </c>
      <c r="CR67" s="3">
        <f ca="1">Forudsætninger!AS147*AS67</f>
        <v>0</v>
      </c>
      <c r="CS67" s="3">
        <f ca="1">Forudsætninger!AT147*AT67</f>
        <v>0</v>
      </c>
      <c r="CT67" s="3">
        <f ca="1">Forudsætninger!AU147*AU67</f>
        <v>0</v>
      </c>
      <c r="CU67" s="3">
        <f ca="1">Forudsætninger!AV147*AV67</f>
        <v>0</v>
      </c>
      <c r="CV67" s="3">
        <f ca="1">Forudsætninger!AW147*AW67</f>
        <v>0</v>
      </c>
      <c r="CW67" s="3">
        <f ca="1">Forudsætninger!AX147*AX67</f>
        <v>0</v>
      </c>
      <c r="CX67" s="3">
        <f ca="1">Forudsætninger!AY147*AY67</f>
        <v>0</v>
      </c>
      <c r="CY67" s="4">
        <f ca="1">NPV(Forudsætninger!$B$3,CZ67:EW67)*(1+Forudsætninger!$B$3)</f>
        <v>0</v>
      </c>
      <c r="CZ67" s="3">
        <f ca="1">Forudsætninger!E293*B67</f>
        <v>0</v>
      </c>
      <c r="DA67" s="3">
        <f ca="1">Forudsætninger!F293*C67</f>
        <v>0</v>
      </c>
      <c r="DB67" s="3">
        <f ca="1">Forudsætninger!G293*D67</f>
        <v>0</v>
      </c>
      <c r="DC67" s="3">
        <f ca="1">Forudsætninger!H293*E67</f>
        <v>0</v>
      </c>
      <c r="DD67" s="3">
        <f ca="1">Forudsætninger!I293*F67</f>
        <v>0</v>
      </c>
      <c r="DE67" s="3">
        <f ca="1">Forudsætninger!J293*G67</f>
        <v>0</v>
      </c>
      <c r="DF67" s="3">
        <f ca="1">Forudsætninger!K293*H67</f>
        <v>0</v>
      </c>
      <c r="DG67" s="3">
        <f ca="1">Forudsætninger!L293*I67</f>
        <v>0</v>
      </c>
      <c r="DH67" s="3">
        <f ca="1">Forudsætninger!M293*J67</f>
        <v>0</v>
      </c>
      <c r="DI67" s="3">
        <f ca="1">Forudsætninger!N293*K67</f>
        <v>0</v>
      </c>
      <c r="DJ67" s="3">
        <f ca="1">Forudsætninger!O293*L67</f>
        <v>0</v>
      </c>
      <c r="DK67" s="3">
        <f ca="1">Forudsætninger!P293*M67</f>
        <v>0</v>
      </c>
      <c r="DL67" s="3">
        <f ca="1">Forudsætninger!Q293*N67</f>
        <v>0</v>
      </c>
      <c r="DM67" s="3">
        <f ca="1">Forudsætninger!R293*O67</f>
        <v>0</v>
      </c>
      <c r="DN67" s="3">
        <f ca="1">Forudsætninger!S293*P67</f>
        <v>0</v>
      </c>
      <c r="DO67" s="3">
        <f ca="1">Forudsætninger!T293*Q67</f>
        <v>0</v>
      </c>
      <c r="DP67" s="3">
        <f ca="1">Forudsætninger!U293*R67</f>
        <v>0</v>
      </c>
      <c r="DQ67" s="3">
        <f ca="1">Forudsætninger!V293*S67</f>
        <v>0</v>
      </c>
      <c r="DR67" s="3">
        <f ca="1">Forudsætninger!W293*T67</f>
        <v>0</v>
      </c>
      <c r="DS67" s="3">
        <f ca="1">Forudsætninger!X293*U67</f>
        <v>0</v>
      </c>
      <c r="DT67" s="3">
        <f ca="1">Forudsætninger!Y293*V67</f>
        <v>0</v>
      </c>
      <c r="DU67" s="3">
        <f ca="1">Forudsætninger!Z293*W67</f>
        <v>0</v>
      </c>
      <c r="DV67" s="3">
        <f ca="1">Forudsætninger!AA293*X67</f>
        <v>0</v>
      </c>
      <c r="DW67" s="3">
        <f ca="1">Forudsætninger!AB293*Y67</f>
        <v>0</v>
      </c>
      <c r="DX67" s="3">
        <f ca="1">Forudsætninger!AC293*Z67</f>
        <v>0</v>
      </c>
      <c r="DY67" s="3">
        <f ca="1">Forudsætninger!AD293*AA67</f>
        <v>0</v>
      </c>
      <c r="DZ67" s="3">
        <f ca="1">Forudsætninger!AE293*AB67</f>
        <v>0</v>
      </c>
      <c r="EA67" s="3">
        <f ca="1">Forudsætninger!AF293*AC67</f>
        <v>0</v>
      </c>
      <c r="EB67" s="3">
        <f ca="1">Forudsætninger!AG293*AD67</f>
        <v>0</v>
      </c>
      <c r="EC67" s="3">
        <f ca="1">Forudsætninger!AH293*AE67</f>
        <v>0</v>
      </c>
      <c r="ED67" s="3">
        <f ca="1">Forudsætninger!AI293*AF67</f>
        <v>0</v>
      </c>
      <c r="EE67" s="3">
        <f ca="1">Forudsætninger!AJ293*AG67</f>
        <v>0</v>
      </c>
      <c r="EF67" s="3">
        <f ca="1">Forudsætninger!AK293*AH67</f>
        <v>0</v>
      </c>
      <c r="EG67" s="3">
        <f ca="1">Forudsætninger!AL293*AI67</f>
        <v>0</v>
      </c>
      <c r="EH67" s="3">
        <f ca="1">Forudsætninger!AM293*AJ67</f>
        <v>0</v>
      </c>
      <c r="EI67" s="3">
        <f ca="1">Forudsætninger!AN293*AK67</f>
        <v>0</v>
      </c>
      <c r="EJ67" s="3">
        <f ca="1">Forudsætninger!AO293*AL67</f>
        <v>0</v>
      </c>
      <c r="EK67" s="3">
        <f ca="1">Forudsætninger!AP293*AM67</f>
        <v>0</v>
      </c>
      <c r="EL67" s="3">
        <f ca="1">Forudsætninger!AQ293*AN67</f>
        <v>0</v>
      </c>
      <c r="EM67" s="3">
        <f ca="1">Forudsætninger!AR293*AO67</f>
        <v>0</v>
      </c>
      <c r="EN67" s="3">
        <f ca="1">Forudsætninger!AS293*AP67</f>
        <v>0</v>
      </c>
      <c r="EO67" s="3">
        <f ca="1">Forudsætninger!AT293*AQ67</f>
        <v>0</v>
      </c>
      <c r="EP67" s="3">
        <f ca="1">Forudsætninger!AU293*AR67</f>
        <v>0</v>
      </c>
      <c r="EQ67" s="3">
        <f ca="1">Forudsætninger!AV293*AS67</f>
        <v>0</v>
      </c>
      <c r="ER67" s="3">
        <f ca="1">Forudsætninger!AW293*AT67</f>
        <v>0</v>
      </c>
      <c r="ES67" s="3">
        <f ca="1">Forudsætninger!AX293*AU67</f>
        <v>0</v>
      </c>
      <c r="ET67" s="3">
        <f ca="1">Forudsætninger!AY293*AV67</f>
        <v>0</v>
      </c>
      <c r="EU67" s="3">
        <f ca="1">Forudsætninger!AZ293*AW67</f>
        <v>0</v>
      </c>
      <c r="EV67" s="3">
        <f ca="1">Forudsætninger!BA293*AX67</f>
        <v>0</v>
      </c>
      <c r="EW67" s="3">
        <f ca="1">Forudsætninger!BB293*AY67</f>
        <v>0</v>
      </c>
      <c r="EX67" s="3">
        <f ca="1">IF(Input!$B67="I",$AZ67,0)</f>
        <v>0</v>
      </c>
      <c r="EY67" s="3">
        <f ca="1">IF(Input!$B67="II",$AZ67,0)</f>
        <v>0</v>
      </c>
      <c r="EZ67" s="3">
        <f ca="1">IF(Input!$B67="III",$AZ67,0)</f>
        <v>0</v>
      </c>
      <c r="FA67" s="3">
        <f ca="1">IF(Input!$B67="IV",$AZ67,0)</f>
        <v>0</v>
      </c>
      <c r="FB67" s="3">
        <f ca="1">IF(Input!$B67="I",$CY67,0)</f>
        <v>0</v>
      </c>
      <c r="FC67" s="3">
        <f ca="1">IF(Input!$B67="II",$CY67,0)</f>
        <v>0</v>
      </c>
      <c r="FD67" s="3">
        <f ca="1">IF(Input!$B67="III",$CY67,0)</f>
        <v>0</v>
      </c>
      <c r="FE67" s="3">
        <f ca="1">IF(Input!$B67="IV",$CY67,0)</f>
        <v>0</v>
      </c>
      <c r="FF67" s="3">
        <f ca="1">IF(Input!$C67="Økonomisk",$AZ67,0)</f>
        <v>0</v>
      </c>
      <c r="FG67" s="3">
        <f ca="1">IF(Input!$C67="Miljø",$AZ67,0)</f>
        <v>0</v>
      </c>
    </row>
    <row r="68" spans="1:163">
      <c r="A68" s="2" t="str">
        <f ca="1">IF(Input!A68="","",Input!A68)</f>
        <v/>
      </c>
      <c r="B68" s="3">
        <f ca="1">IF('Differentierede effekter'!D68="",Input!J68+Input!G68+IF(Forudsætninger!$B$4=1,Input!K68,0),'Differentierede effekter'!D68)</f>
        <v>0</v>
      </c>
      <c r="C68" s="3">
        <f ca="1">IF(C$2-$B$2&lt;Forudsætninger!$B$4,IF('Differentierede effekter'!H68="",IF(Forudsætninger!$B$4&gt;C$2-$B$2,Input!$G68,0)+IF(Forudsætninger!$B$4=C$2-$B$2+1,Input!$K68,0),'Differentierede effekter'!H68),0)</f>
        <v>0</v>
      </c>
      <c r="D68" s="3">
        <f ca="1">IF(D$2-$B$2&lt;Forudsætninger!$B$4,IF('Differentierede effekter'!L68="",IF(Forudsætninger!$B$4&gt;D$2-$B$2,Input!$G68,0)+IF(Forudsætninger!$B$4=D$2-$B$2+1,Input!$K68,0),'Differentierede effekter'!L68),0)</f>
        <v>0</v>
      </c>
      <c r="E68" s="3">
        <f ca="1">IF(E$2-$B$2&lt;Forudsætninger!$B$4,IF('Differentierede effekter'!P68="",IF(Forudsætninger!$B$4&gt;E$2-$B$2,Input!$G68,0)+IF(Forudsætninger!$B$4=E$2-$B$2+1,Input!$K68,0),'Differentierede effekter'!P68),0)</f>
        <v>0</v>
      </c>
      <c r="F68" s="3">
        <f ca="1">IF(F$2-$B$2&lt;Forudsætninger!$B$4,IF('Differentierede effekter'!T68="",IF(Forudsætninger!$B$4&gt;F$2-$B$2,Input!$G68,0)+IF(Forudsætninger!$B$4=F$2-$B$2+1,Input!$K68,0),'Differentierede effekter'!T68),0)</f>
        <v>0</v>
      </c>
      <c r="G68" s="3">
        <f ca="1">IF(G$2-$B$2&lt;Forudsætninger!$B$4,IF('Differentierede effekter'!X68="",IF(Forudsætninger!$B$4&gt;G$2-$B$2,Input!$G68,0)+IF(Forudsætninger!$B$4=G$2-$B$2+1,Input!$K68,0),'Differentierede effekter'!X68),0)</f>
        <v>0</v>
      </c>
      <c r="H68" s="3">
        <f ca="1">IF(H$2-$B$2&lt;Forudsætninger!$B$4,IF('Differentierede effekter'!AB68="",IF(Forudsætninger!$B$4&gt;H$2-$B$2,Input!$G68,0)+IF(Forudsætninger!$B$4=H$2-$B$2+1,Input!$K68,0),'Differentierede effekter'!AB68),0)</f>
        <v>0</v>
      </c>
      <c r="I68" s="3">
        <f ca="1">IF(I$2-$B$2&lt;Forudsætninger!$B$4,IF('Differentierede effekter'!AF68="",IF(Forudsætninger!$B$4&gt;I$2-$B$2,Input!$G68,0)+IF(Forudsætninger!$B$4=I$2-$B$2+1,Input!$K68,0),'Differentierede effekter'!AF68),0)</f>
        <v>0</v>
      </c>
      <c r="J68" s="3">
        <f ca="1">IF(J$2-$B$2&lt;Forudsætninger!$B$4,IF('Differentierede effekter'!AJ68="",IF(Forudsætninger!$B$4&gt;J$2-$B$2,Input!$G68,0)+IF(Forudsætninger!$B$4=J$2-$B$2+1,Input!$K68,0),'Differentierede effekter'!AJ68),0)</f>
        <v>0</v>
      </c>
      <c r="K68" s="3">
        <f ca="1">IF(K$2-$B$2&lt;Forudsætninger!$B$4,IF('Differentierede effekter'!AN68="",IF(Forudsætninger!$B$4&gt;K$2-$B$2,Input!$G68,0)+IF(Forudsætninger!$B$4=K$2-$B$2+1,Input!$K68,0),'Differentierede effekter'!AN68),0)</f>
        <v>0</v>
      </c>
      <c r="L68" s="3">
        <f ca="1">IF(L$2-$B$2&lt;Forudsætninger!$B$4,IF('Differentierede effekter'!AR68="",IF(Forudsætninger!$B$4&gt;L$2-$B$2,Input!$G68,0)+IF(Forudsætninger!$B$4=L$2-$B$2+1,Input!$K68,0),'Differentierede effekter'!AR68),0)</f>
        <v>0</v>
      </c>
      <c r="M68" s="3">
        <f ca="1">IF(M$2-$B$2&lt;Forudsætninger!$B$4,IF('Differentierede effekter'!AV68="",IF(Forudsætninger!$B$4&gt;M$2-$B$2,Input!$G68,0)+IF(Forudsætninger!$B$4=M$2-$B$2+1,Input!$K68,0),'Differentierede effekter'!AV68),0)</f>
        <v>0</v>
      </c>
      <c r="N68" s="3">
        <f ca="1">IF(N$2-$B$2&lt;Forudsætninger!$B$4,IF('Differentierede effekter'!AZ68="",IF(Forudsætninger!$B$4&gt;N$2-$B$2,Input!$G68,0)+IF(Forudsætninger!$B$4=N$2-$B$2+1,Input!$K68,0),'Differentierede effekter'!AZ68),0)</f>
        <v>0</v>
      </c>
      <c r="O68" s="3">
        <f ca="1">IF(O$2-$B$2&lt;Forudsætninger!$B$4,IF('Differentierede effekter'!BD68="",IF(Forudsætninger!$B$4&gt;O$2-$B$2,Input!$G68,0)+IF(Forudsætninger!$B$4=O$2-$B$2+1,Input!$K68,0),'Differentierede effekter'!BD68),0)</f>
        <v>0</v>
      </c>
      <c r="P68" s="3">
        <f ca="1">IF(P$2-$B$2&lt;Forudsætninger!$B$4,IF('Differentierede effekter'!BH68="",IF(Forudsætninger!$B$4&gt;P$2-$B$2,Input!$G68,0)+IF(Forudsætninger!$B$4=P$2-$B$2+1,Input!$K68,0),'Differentierede effekter'!BH68),0)</f>
        <v>0</v>
      </c>
      <c r="Q68" s="3">
        <f ca="1">IF(Q$2-$B$2&lt;Forudsætninger!$B$4,IF('Differentierede effekter'!BL68="",IF(Forudsætninger!$B$4&gt;Q$2-$B$2,Input!$G68,0)+IF(Forudsætninger!$B$4=Q$2-$B$2+1,Input!$K68,0),'Differentierede effekter'!BL68),0)</f>
        <v>0</v>
      </c>
      <c r="R68" s="3">
        <f ca="1">IF(R$2-$B$2&lt;Forudsætninger!$B$4,IF('Differentierede effekter'!BP68="",IF(Forudsætninger!$B$4&gt;R$2-$B$2,Input!$G68,0)+IF(Forudsætninger!$B$4=R$2-$B$2+1,Input!$K68,0),'Differentierede effekter'!BP68),0)</f>
        <v>0</v>
      </c>
      <c r="S68" s="3">
        <f ca="1">IF(S$2-$B$2&lt;Forudsætninger!$B$4,IF('Differentierede effekter'!BT68="",IF(Forudsætninger!$B$4&gt;S$2-$B$2,Input!$G68,0)+IF(Forudsætninger!$B$4=S$2-$B$2+1,Input!$K68,0),'Differentierede effekter'!BT68),0)</f>
        <v>0</v>
      </c>
      <c r="T68" s="3">
        <f ca="1">IF(T$2-$B$2&lt;Forudsætninger!$B$4,IF('Differentierede effekter'!BX68="",IF(Forudsætninger!$B$4&gt;T$2-$B$2,Input!$G68,0)+IF(Forudsætninger!$B$4=T$2-$B$2+1,Input!$K68,0),'Differentierede effekter'!BX68),0)</f>
        <v>0</v>
      </c>
      <c r="U68" s="3">
        <f ca="1">IF(U$2-$B$2&lt;Forudsætninger!$B$4,IF('Differentierede effekter'!CB68="",IF(Forudsætninger!$B$4&gt;U$2-$B$2,Input!$G68,0)+IF(Forudsætninger!$B$4=U$2-$B$2+1,Input!$K68,0),'Differentierede effekter'!CB68),0)</f>
        <v>0</v>
      </c>
      <c r="V68" s="3">
        <f ca="1">IF(V$2-$B$2&lt;Forudsætninger!$B$4,IF('Differentierede effekter'!CF68="",IF(Forudsætninger!$B$4&gt;V$2-$B$2,Input!$G68,0)+IF(Forudsætninger!$B$4=V$2-$B$2+1,Input!$K68,0),'Differentierede effekter'!CF68),0)</f>
        <v>0</v>
      </c>
      <c r="W68" s="3">
        <f ca="1">IF(W$2-$B$2&lt;Forudsætninger!$B$4,IF('Differentierede effekter'!CJ68="",IF(Forudsætninger!$B$4&gt;W$2-$B$2,Input!$G68,0)+IF(Forudsætninger!$B$4=W$2-$B$2+1,Input!$K68,0),'Differentierede effekter'!CJ68),0)</f>
        <v>0</v>
      </c>
      <c r="X68" s="3">
        <f ca="1">IF(X$2-$B$2&lt;Forudsætninger!$B$4,IF('Differentierede effekter'!CN68="",IF(Forudsætninger!$B$4&gt;X$2-$B$2,Input!$G68,0)+IF(Forudsætninger!$B$4=X$2-$B$2+1,Input!$K68,0),'Differentierede effekter'!CN68),0)</f>
        <v>0</v>
      </c>
      <c r="Y68" s="3">
        <f ca="1">IF(Y$2-$B$2&lt;Forudsætninger!$B$4,IF('Differentierede effekter'!CR68="",IF(Forudsætninger!$B$4&gt;Y$2-$B$2,Input!$G68,0)+IF(Forudsætninger!$B$4=Y$2-$B$2+1,Input!$K68,0),'Differentierede effekter'!CR68),0)</f>
        <v>0</v>
      </c>
      <c r="Z68" s="3">
        <f ca="1">IF(Z$2-$B$2&lt;Forudsætninger!$B$4,IF('Differentierede effekter'!CV68="",IF(Forudsætninger!$B$4&gt;Z$2-$B$2,Input!$G68,0)+IF(Forudsætninger!$B$4=Z$2-$B$2+1,Input!$K68,0),'Differentierede effekter'!CV68),0)</f>
        <v>0</v>
      </c>
      <c r="AA68" s="3">
        <f ca="1">IF(AA$2-$B$2&lt;Forudsætninger!$B$4,IF('Differentierede effekter'!CZ68="",IF(Forudsætninger!$B$4&gt;AA$2-$B$2,Input!$G68,0)+IF(Forudsætninger!$B$4=AA$2-$B$2+1,Input!$K68,0),'Differentierede effekter'!CZ68),0)</f>
        <v>0</v>
      </c>
      <c r="AB68" s="3">
        <f ca="1">IF(AB$2-$B$2&lt;Forudsætninger!$B$4,IF('Differentierede effekter'!DD68="",IF(Forudsætninger!$B$4&gt;AB$2-$B$2,Input!$G68,0)+IF(Forudsætninger!$B$4=AB$2-$B$2+1,Input!$K68,0),'Differentierede effekter'!DD68),0)</f>
        <v>0</v>
      </c>
      <c r="AC68" s="3">
        <f ca="1">IF(AC$2-$B$2&lt;Forudsætninger!$B$4,IF('Differentierede effekter'!DH68="",IF(Forudsætninger!$B$4&gt;AC$2-$B$2,Input!$G68,0)+IF(Forudsætninger!$B$4=AC$2-$B$2+1,Input!$K68,0),'Differentierede effekter'!DH68),0)</f>
        <v>0</v>
      </c>
      <c r="AD68" s="3">
        <f ca="1">IF(AD$2-$B$2&lt;Forudsætninger!$B$4,IF('Differentierede effekter'!DL68="",IF(Forudsætninger!$B$4&gt;AD$2-$B$2,Input!$G68,0)+IF(Forudsætninger!$B$4=AD$2-$B$2+1,Input!$K68,0),'Differentierede effekter'!DL68),0)</f>
        <v>0</v>
      </c>
      <c r="AE68" s="3">
        <f ca="1">IF(AE$2-$B$2&lt;Forudsætninger!$B$4,IF('Differentierede effekter'!DP68="",IF(Forudsætninger!$B$4&gt;AE$2-$B$2,Input!$G68,0)+IF(Forudsætninger!$B$4=AE$2-$B$2+1,Input!$K68,0),'Differentierede effekter'!DP68),0)</f>
        <v>0</v>
      </c>
      <c r="AF68" s="3">
        <f ca="1">IF(AF$2-$B$2&lt;Forudsætninger!$B$4,IF('Differentierede effekter'!DQ68="",IF(Forudsætninger!$B$4&gt;AF$2-$B$2,Input!$G68,0)+IF(Forudsætninger!$B$4=AF$2-$B$2+1,Input!$K68,0),'Differentierede effekter'!DQ68),0)</f>
        <v>0</v>
      </c>
      <c r="AG68" s="3">
        <f ca="1">IF(AG$2-$B$2&lt;Forudsætninger!$B$4,IF('Differentierede effekter'!DU68="",IF(Forudsætninger!$B$4&gt;AG$2-$B$2,Input!$G68,0)+IF(Forudsætninger!$B$4=AG$2-$B$2+1,Input!$K68,0),'Differentierede effekter'!DU68),0)</f>
        <v>0</v>
      </c>
      <c r="AH68" s="3">
        <f ca="1">IF(AH$2-$B$2&lt;Forudsætninger!$B$4,IF('Differentierede effekter'!DY68="",IF(Forudsætninger!$B$4&gt;AH$2-$B$2,Input!$G68,0)+IF(Forudsætninger!$B$4=AH$2-$B$2+1,Input!$K68,0),'Differentierede effekter'!DY68),0)</f>
        <v>0</v>
      </c>
      <c r="AI68" s="3">
        <f ca="1">IF(AI$2-$B$2&lt;Forudsætninger!$B$4,IF('Differentierede effekter'!EC68="",IF(Forudsætninger!$B$4&gt;AI$2-$B$2,Input!$G68,0)+IF(Forudsætninger!$B$4=AI$2-$B$2+1,Input!$K68,0),'Differentierede effekter'!EC68),0)</f>
        <v>0</v>
      </c>
      <c r="AJ68" s="3">
        <f ca="1">IF(AJ$2-$B$2&lt;Forudsætninger!$B$4,IF('Differentierede effekter'!EG68="",IF(Forudsætninger!$B$4&gt;AJ$2-$B$2,Input!$G68,0)+IF(Forudsætninger!$B$4=AJ$2-$B$2+1,Input!$K68,0),'Differentierede effekter'!EG68),0)</f>
        <v>0</v>
      </c>
      <c r="AK68" s="3">
        <f ca="1">IF(AK$2-$B$2&lt;Forudsætninger!$B$4,IF('Differentierede effekter'!EK68="",IF(Forudsætninger!$B$4&gt;AK$2-$B$2,Input!$G68,0)+IF(Forudsætninger!$B$4=AK$2-$B$2+1,Input!$K68,0),'Differentierede effekter'!EK68),0)</f>
        <v>0</v>
      </c>
      <c r="AL68" s="3">
        <f ca="1">IF(AL$2-$B$2&lt;Forudsætninger!$B$4,IF('Differentierede effekter'!EO68="",IF(Forudsætninger!$B$4&gt;AL$2-$B$2,Input!$G68,0)+IF(Forudsætninger!$B$4=AL$2-$B$2+1,Input!$K68,0),'Differentierede effekter'!EO68),0)</f>
        <v>0</v>
      </c>
      <c r="AM68" s="3">
        <f ca="1">IF(AM$2-$B$2&lt;Forudsætninger!$B$4,IF('Differentierede effekter'!EP68="",IF(Forudsætninger!$B$4&gt;AM$2-$B$2,Input!$G68,0)+IF(Forudsætninger!$B$4=AM$2-$B$2+1,Input!$K68,0),'Differentierede effekter'!EP68),0)</f>
        <v>0</v>
      </c>
      <c r="AN68" s="3">
        <f ca="1">IF(AN$2-$B$2&lt;Forudsætninger!$B$4,IF('Differentierede effekter'!ET68="",IF(Forudsætninger!$B$4&gt;AN$2-$B$2,Input!$G68,0)+IF(Forudsætninger!$B$4=AN$2-$B$2+1,Input!$K68,0),'Differentierede effekter'!ET68),0)</f>
        <v>0</v>
      </c>
      <c r="AO68" s="3">
        <f ca="1">IF(AO$2-$B$2&lt;Forudsætninger!$B$4,IF('Differentierede effekter'!EX68="",IF(Forudsætninger!$B$4&gt;AO$2-$B$2,Input!$G68,0)+IF(Forudsætninger!$B$4=AO$2-$B$2+1,Input!$K68,0),'Differentierede effekter'!EX68),0)</f>
        <v>0</v>
      </c>
      <c r="AP68" s="3">
        <f ca="1">IF(AP$2-$B$2&lt;Forudsætninger!$B$4,IF('Differentierede effekter'!FB68="",IF(Forudsætninger!$B$4&gt;AP$2-$B$2,Input!$G68,0)+IF(Forudsætninger!$B$4=AP$2-$B$2+1,Input!$K68,0),'Differentierede effekter'!FB68),0)</f>
        <v>0</v>
      </c>
      <c r="AQ68" s="3">
        <f ca="1">IF(AQ$2-$B$2&lt;Forudsætninger!$B$4,IF('Differentierede effekter'!FF68="",IF(Forudsætninger!$B$4&gt;AQ$2-$B$2,Input!$G68,0)+IF(Forudsætninger!$B$4=AQ$2-$B$2+1,Input!$K68,0),'Differentierede effekter'!FF68),0)</f>
        <v>0</v>
      </c>
      <c r="AR68" s="3">
        <f ca="1">IF(AR$2-$B$2&lt;Forudsætninger!$B$4,IF('Differentierede effekter'!FJ68="",IF(Forudsætninger!$B$4&gt;AR$2-$B$2,Input!$G68,0)+IF(Forudsætninger!$B$4=AR$2-$B$2+1,Input!$K68,0),'Differentierede effekter'!FJ68),0)</f>
        <v>0</v>
      </c>
      <c r="AS68" s="3">
        <f ca="1">IF(AS$2-$B$2&lt;Forudsætninger!$B$4,IF('Differentierede effekter'!FN68="",IF(Forudsætninger!$B$4&gt;AS$2-$B$2,Input!$G68,0)+IF(Forudsætninger!$B$4=AS$2-$B$2+1,Input!$K68,0),'Differentierede effekter'!FN68),0)</f>
        <v>0</v>
      </c>
      <c r="AT68" s="3">
        <f ca="1">IF(AT$2-$B$2&lt;Forudsætninger!$B$4,IF('Differentierede effekter'!FR68="",IF(Forudsætninger!$B$4&gt;AT$2-$B$2,Input!$G68,0)+IF(Forudsætninger!$B$4=AT$2-$B$2+1,Input!$K68,0),'Differentierede effekter'!FR68),0)</f>
        <v>0</v>
      </c>
      <c r="AU68" s="3">
        <f ca="1">IF(AU$2-$B$2&lt;Forudsætninger!$B$4,IF('Differentierede effekter'!FV68="",IF(Forudsætninger!$B$4&gt;AU$2-$B$2,Input!$G68,0)+IF(Forudsætninger!$B$4=AU$2-$B$2+1,Input!$K68,0),'Differentierede effekter'!FV68),0)</f>
        <v>0</v>
      </c>
      <c r="AV68" s="3">
        <f ca="1">IF(AV$2-$B$2&lt;Forudsætninger!$B$4,IF('Differentierede effekter'!FZ68="",IF(Forudsætninger!$B$4&gt;AV$2-$B$2,Input!$G68,0)+IF(Forudsætninger!$B$4=AV$2-$B$2+1,Input!$K68,0),'Differentierede effekter'!FZ68),0)</f>
        <v>0</v>
      </c>
      <c r="AW68" s="3">
        <f ca="1">IF(AW$2-$B$2&lt;Forudsætninger!$B$4,IF('Differentierede effekter'!GD68="",IF(Forudsætninger!$B$4&gt;AW$2-$B$2,Input!$G68,0)+IF(Forudsætninger!$B$4=AW$2-$B$2+1,Input!$K68,0),'Differentierede effekter'!GD68),0)</f>
        <v>0</v>
      </c>
      <c r="AX68" s="3">
        <f ca="1">IF(AX$2-$B$2&lt;Forudsætninger!$B$4,IF('Differentierede effekter'!GH68="",IF(Forudsætninger!$B$4&gt;AX$2-$B$2,Input!$G68,0)+IF(Forudsætninger!$B$4=AX$2-$B$2+1,Input!$K68,0),'Differentierede effekter'!GH68),0)</f>
        <v>0</v>
      </c>
      <c r="AY68" s="3">
        <f ca="1">IF(AY$2-$B$2&lt;Forudsætninger!$B$4,IF('Differentierede effekter'!GL68="",IF(Forudsætninger!$B$4&gt;AY$2-$B$2,Input!$G68,0)+IF(Forudsætninger!$B$4=AY$2-$B$2+1,Input!$K68,0),'Differentierede effekter'!GL68),0)</f>
        <v>0</v>
      </c>
      <c r="AZ68" s="4">
        <f ca="1">NPV(Forudsætninger!$B$2,BA68:CX68)*(1+Forudsætninger!$B$2)</f>
        <v>0</v>
      </c>
      <c r="BA68" s="3">
        <f ca="1">Forudsætninger!B148*B68</f>
        <v>0</v>
      </c>
      <c r="BB68" s="3">
        <f ca="1">Forudsætninger!C148*C68</f>
        <v>0</v>
      </c>
      <c r="BC68" s="3">
        <f ca="1">Forudsætninger!D148*D68</f>
        <v>0</v>
      </c>
      <c r="BD68" s="3">
        <f ca="1">Forudsætninger!E148*E68</f>
        <v>0</v>
      </c>
      <c r="BE68" s="3">
        <f ca="1">Forudsætninger!F148*F68</f>
        <v>0</v>
      </c>
      <c r="BF68" s="3">
        <f ca="1">Forudsætninger!G148*G68</f>
        <v>0</v>
      </c>
      <c r="BG68" s="3">
        <f ca="1">Forudsætninger!H148*H68</f>
        <v>0</v>
      </c>
      <c r="BH68" s="3">
        <f ca="1">Forudsætninger!I148*I68</f>
        <v>0</v>
      </c>
      <c r="BI68" s="3">
        <f ca="1">Forudsætninger!J148*J68</f>
        <v>0</v>
      </c>
      <c r="BJ68" s="3">
        <f ca="1">Forudsætninger!K148*K68</f>
        <v>0</v>
      </c>
      <c r="BK68" s="3">
        <f ca="1">Forudsætninger!L148*L68</f>
        <v>0</v>
      </c>
      <c r="BL68" s="3">
        <f ca="1">Forudsætninger!M148*M68</f>
        <v>0</v>
      </c>
      <c r="BM68" s="3">
        <f ca="1">Forudsætninger!N148*N68</f>
        <v>0</v>
      </c>
      <c r="BN68" s="3">
        <f ca="1">Forudsætninger!O148*O68</f>
        <v>0</v>
      </c>
      <c r="BO68" s="3">
        <f ca="1">Forudsætninger!P148*P68</f>
        <v>0</v>
      </c>
      <c r="BP68" s="3">
        <f ca="1">Forudsætninger!Q148*Q68</f>
        <v>0</v>
      </c>
      <c r="BQ68" s="3">
        <f ca="1">Forudsætninger!R148*R68</f>
        <v>0</v>
      </c>
      <c r="BR68" s="3">
        <f ca="1">Forudsætninger!S148*S68</f>
        <v>0</v>
      </c>
      <c r="BS68" s="3">
        <f ca="1">Forudsætninger!T148*T68</f>
        <v>0</v>
      </c>
      <c r="BT68" s="3">
        <f ca="1">Forudsætninger!U148*U68</f>
        <v>0</v>
      </c>
      <c r="BU68" s="3">
        <f ca="1">Forudsætninger!V148*V68</f>
        <v>0</v>
      </c>
      <c r="BV68" s="3">
        <f ca="1">Forudsætninger!W148*W68</f>
        <v>0</v>
      </c>
      <c r="BW68" s="3">
        <f ca="1">Forudsætninger!X148*X68</f>
        <v>0</v>
      </c>
      <c r="BX68" s="3">
        <f ca="1">Forudsætninger!Y148*Y68</f>
        <v>0</v>
      </c>
      <c r="BY68" s="3">
        <f ca="1">Forudsætninger!Z148*Z68</f>
        <v>0</v>
      </c>
      <c r="BZ68" s="3">
        <f ca="1">Forudsætninger!AA148*AA68</f>
        <v>0</v>
      </c>
      <c r="CA68" s="3">
        <f ca="1">Forudsætninger!AB148*AB68</f>
        <v>0</v>
      </c>
      <c r="CB68" s="3">
        <f ca="1">Forudsætninger!AC148*AC68</f>
        <v>0</v>
      </c>
      <c r="CC68" s="3">
        <f ca="1">Forudsætninger!AD148*AD68</f>
        <v>0</v>
      </c>
      <c r="CD68" s="3">
        <f ca="1">Forudsætninger!AE148*AE68</f>
        <v>0</v>
      </c>
      <c r="CE68" s="3">
        <f ca="1">Forudsætninger!AF148*AF68</f>
        <v>0</v>
      </c>
      <c r="CF68" s="3">
        <f ca="1">Forudsætninger!AG148*AG68</f>
        <v>0</v>
      </c>
      <c r="CG68" s="3">
        <f ca="1">Forudsætninger!AH148*AH68</f>
        <v>0</v>
      </c>
      <c r="CH68" s="3">
        <f ca="1">Forudsætninger!AI148*AI68</f>
        <v>0</v>
      </c>
      <c r="CI68" s="3">
        <f ca="1">Forudsætninger!AJ148*AJ68</f>
        <v>0</v>
      </c>
      <c r="CJ68" s="3">
        <f ca="1">Forudsætninger!AK148*AK68</f>
        <v>0</v>
      </c>
      <c r="CK68" s="3">
        <f ca="1">Forudsætninger!AL148*AL68</f>
        <v>0</v>
      </c>
      <c r="CL68" s="3">
        <f ca="1">Forudsætninger!AM148*AM68</f>
        <v>0</v>
      </c>
      <c r="CM68" s="3">
        <f ca="1">Forudsætninger!AN148*AN68</f>
        <v>0</v>
      </c>
      <c r="CN68" s="3">
        <f ca="1">Forudsætninger!AO148*AO68</f>
        <v>0</v>
      </c>
      <c r="CO68" s="3">
        <f ca="1">Forudsætninger!AP148*AP68</f>
        <v>0</v>
      </c>
      <c r="CP68" s="3">
        <f ca="1">Forudsætninger!AQ148*AQ68</f>
        <v>0</v>
      </c>
      <c r="CQ68" s="3">
        <f ca="1">Forudsætninger!AR148*AR68</f>
        <v>0</v>
      </c>
      <c r="CR68" s="3">
        <f ca="1">Forudsætninger!AS148*AS68</f>
        <v>0</v>
      </c>
      <c r="CS68" s="3">
        <f ca="1">Forudsætninger!AT148*AT68</f>
        <v>0</v>
      </c>
      <c r="CT68" s="3">
        <f ca="1">Forudsætninger!AU148*AU68</f>
        <v>0</v>
      </c>
      <c r="CU68" s="3">
        <f ca="1">Forudsætninger!AV148*AV68</f>
        <v>0</v>
      </c>
      <c r="CV68" s="3">
        <f ca="1">Forudsætninger!AW148*AW68</f>
        <v>0</v>
      </c>
      <c r="CW68" s="3">
        <f ca="1">Forudsætninger!AX148*AX68</f>
        <v>0</v>
      </c>
      <c r="CX68" s="3">
        <f ca="1">Forudsætninger!AY148*AY68</f>
        <v>0</v>
      </c>
      <c r="CY68" s="4">
        <f ca="1">NPV(Forudsætninger!$B$3,CZ68:EW68)*(1+Forudsætninger!$B$3)</f>
        <v>0</v>
      </c>
      <c r="CZ68" s="3">
        <f ca="1">Forudsætninger!E294*B68</f>
        <v>0</v>
      </c>
      <c r="DA68" s="3">
        <f ca="1">Forudsætninger!F294*C68</f>
        <v>0</v>
      </c>
      <c r="DB68" s="3">
        <f ca="1">Forudsætninger!G294*D68</f>
        <v>0</v>
      </c>
      <c r="DC68" s="3">
        <f ca="1">Forudsætninger!H294*E68</f>
        <v>0</v>
      </c>
      <c r="DD68" s="3">
        <f ca="1">Forudsætninger!I294*F68</f>
        <v>0</v>
      </c>
      <c r="DE68" s="3">
        <f ca="1">Forudsætninger!J294*G68</f>
        <v>0</v>
      </c>
      <c r="DF68" s="3">
        <f ca="1">Forudsætninger!K294*H68</f>
        <v>0</v>
      </c>
      <c r="DG68" s="3">
        <f ca="1">Forudsætninger!L294*I68</f>
        <v>0</v>
      </c>
      <c r="DH68" s="3">
        <f ca="1">Forudsætninger!M294*J68</f>
        <v>0</v>
      </c>
      <c r="DI68" s="3">
        <f ca="1">Forudsætninger!N294*K68</f>
        <v>0</v>
      </c>
      <c r="DJ68" s="3">
        <f ca="1">Forudsætninger!O294*L68</f>
        <v>0</v>
      </c>
      <c r="DK68" s="3">
        <f ca="1">Forudsætninger!P294*M68</f>
        <v>0</v>
      </c>
      <c r="DL68" s="3">
        <f ca="1">Forudsætninger!Q294*N68</f>
        <v>0</v>
      </c>
      <c r="DM68" s="3">
        <f ca="1">Forudsætninger!R294*O68</f>
        <v>0</v>
      </c>
      <c r="DN68" s="3">
        <f ca="1">Forudsætninger!S294*P68</f>
        <v>0</v>
      </c>
      <c r="DO68" s="3">
        <f ca="1">Forudsætninger!T294*Q68</f>
        <v>0</v>
      </c>
      <c r="DP68" s="3">
        <f ca="1">Forudsætninger!U294*R68</f>
        <v>0</v>
      </c>
      <c r="DQ68" s="3">
        <f ca="1">Forudsætninger!V294*S68</f>
        <v>0</v>
      </c>
      <c r="DR68" s="3">
        <f ca="1">Forudsætninger!W294*T68</f>
        <v>0</v>
      </c>
      <c r="DS68" s="3">
        <f ca="1">Forudsætninger!X294*U68</f>
        <v>0</v>
      </c>
      <c r="DT68" s="3">
        <f ca="1">Forudsætninger!Y294*V68</f>
        <v>0</v>
      </c>
      <c r="DU68" s="3">
        <f ca="1">Forudsætninger!Z294*W68</f>
        <v>0</v>
      </c>
      <c r="DV68" s="3">
        <f ca="1">Forudsætninger!AA294*X68</f>
        <v>0</v>
      </c>
      <c r="DW68" s="3">
        <f ca="1">Forudsætninger!AB294*Y68</f>
        <v>0</v>
      </c>
      <c r="DX68" s="3">
        <f ca="1">Forudsætninger!AC294*Z68</f>
        <v>0</v>
      </c>
      <c r="DY68" s="3">
        <f ca="1">Forudsætninger!AD294*AA68</f>
        <v>0</v>
      </c>
      <c r="DZ68" s="3">
        <f ca="1">Forudsætninger!AE294*AB68</f>
        <v>0</v>
      </c>
      <c r="EA68" s="3">
        <f ca="1">Forudsætninger!AF294*AC68</f>
        <v>0</v>
      </c>
      <c r="EB68" s="3">
        <f ca="1">Forudsætninger!AG294*AD68</f>
        <v>0</v>
      </c>
      <c r="EC68" s="3">
        <f ca="1">Forudsætninger!AH294*AE68</f>
        <v>0</v>
      </c>
      <c r="ED68" s="3">
        <f ca="1">Forudsætninger!AI294*AF68</f>
        <v>0</v>
      </c>
      <c r="EE68" s="3">
        <f ca="1">Forudsætninger!AJ294*AG68</f>
        <v>0</v>
      </c>
      <c r="EF68" s="3">
        <f ca="1">Forudsætninger!AK294*AH68</f>
        <v>0</v>
      </c>
      <c r="EG68" s="3">
        <f ca="1">Forudsætninger!AL294*AI68</f>
        <v>0</v>
      </c>
      <c r="EH68" s="3">
        <f ca="1">Forudsætninger!AM294*AJ68</f>
        <v>0</v>
      </c>
      <c r="EI68" s="3">
        <f ca="1">Forudsætninger!AN294*AK68</f>
        <v>0</v>
      </c>
      <c r="EJ68" s="3">
        <f ca="1">Forudsætninger!AO294*AL68</f>
        <v>0</v>
      </c>
      <c r="EK68" s="3">
        <f ca="1">Forudsætninger!AP294*AM68</f>
        <v>0</v>
      </c>
      <c r="EL68" s="3">
        <f ca="1">Forudsætninger!AQ294*AN68</f>
        <v>0</v>
      </c>
      <c r="EM68" s="3">
        <f ca="1">Forudsætninger!AR294*AO68</f>
        <v>0</v>
      </c>
      <c r="EN68" s="3">
        <f ca="1">Forudsætninger!AS294*AP68</f>
        <v>0</v>
      </c>
      <c r="EO68" s="3">
        <f ca="1">Forudsætninger!AT294*AQ68</f>
        <v>0</v>
      </c>
      <c r="EP68" s="3">
        <f ca="1">Forudsætninger!AU294*AR68</f>
        <v>0</v>
      </c>
      <c r="EQ68" s="3">
        <f ca="1">Forudsætninger!AV294*AS68</f>
        <v>0</v>
      </c>
      <c r="ER68" s="3">
        <f ca="1">Forudsætninger!AW294*AT68</f>
        <v>0</v>
      </c>
      <c r="ES68" s="3">
        <f ca="1">Forudsætninger!AX294*AU68</f>
        <v>0</v>
      </c>
      <c r="ET68" s="3">
        <f ca="1">Forudsætninger!AY294*AV68</f>
        <v>0</v>
      </c>
      <c r="EU68" s="3">
        <f ca="1">Forudsætninger!AZ294*AW68</f>
        <v>0</v>
      </c>
      <c r="EV68" s="3">
        <f ca="1">Forudsætninger!BA294*AX68</f>
        <v>0</v>
      </c>
      <c r="EW68" s="3">
        <f ca="1">Forudsætninger!BB294*AY68</f>
        <v>0</v>
      </c>
      <c r="EX68" s="3">
        <f ca="1">IF(Input!$B68="I",$AZ68,0)</f>
        <v>0</v>
      </c>
      <c r="EY68" s="3">
        <f ca="1">IF(Input!$B68="II",$AZ68,0)</f>
        <v>0</v>
      </c>
      <c r="EZ68" s="3">
        <f ca="1">IF(Input!$B68="III",$AZ68,0)</f>
        <v>0</v>
      </c>
      <c r="FA68" s="3">
        <f ca="1">IF(Input!$B68="IV",$AZ68,0)</f>
        <v>0</v>
      </c>
      <c r="FB68" s="3">
        <f ca="1">IF(Input!$B68="I",$CY68,0)</f>
        <v>0</v>
      </c>
      <c r="FC68" s="3">
        <f ca="1">IF(Input!$B68="II",$CY68,0)</f>
        <v>0</v>
      </c>
      <c r="FD68" s="3">
        <f ca="1">IF(Input!$B68="III",$CY68,0)</f>
        <v>0</v>
      </c>
      <c r="FE68" s="3">
        <f ca="1">IF(Input!$B68="IV",$CY68,0)</f>
        <v>0</v>
      </c>
      <c r="FF68" s="3">
        <f ca="1">IF(Input!$C68="Økonomisk",$AZ68,0)</f>
        <v>0</v>
      </c>
      <c r="FG68" s="3">
        <f ca="1">IF(Input!$C68="Miljø",$AZ68,0)</f>
        <v>0</v>
      </c>
    </row>
    <row r="69" spans="1:163">
      <c r="A69" s="2" t="str">
        <f ca="1">IF(Input!A69="","",Input!A69)</f>
        <v/>
      </c>
      <c r="B69" s="3">
        <f ca="1">IF('Differentierede effekter'!D69="",Input!J69+Input!G69+IF(Forudsætninger!$B$4=1,Input!K69,0),'Differentierede effekter'!D69)</f>
        <v>0</v>
      </c>
      <c r="C69" s="3">
        <f ca="1">IF(C$2-$B$2&lt;Forudsætninger!$B$4,IF('Differentierede effekter'!H69="",IF(Forudsætninger!$B$4&gt;C$2-$B$2,Input!$G69,0)+IF(Forudsætninger!$B$4=C$2-$B$2+1,Input!$K69,0),'Differentierede effekter'!H69),0)</f>
        <v>0</v>
      </c>
      <c r="D69" s="3">
        <f ca="1">IF(D$2-$B$2&lt;Forudsætninger!$B$4,IF('Differentierede effekter'!L69="",IF(Forudsætninger!$B$4&gt;D$2-$B$2,Input!$G69,0)+IF(Forudsætninger!$B$4=D$2-$B$2+1,Input!$K69,0),'Differentierede effekter'!L69),0)</f>
        <v>0</v>
      </c>
      <c r="E69" s="3">
        <f ca="1">IF(E$2-$B$2&lt;Forudsætninger!$B$4,IF('Differentierede effekter'!P69="",IF(Forudsætninger!$B$4&gt;E$2-$B$2,Input!$G69,0)+IF(Forudsætninger!$B$4=E$2-$B$2+1,Input!$K69,0),'Differentierede effekter'!P69),0)</f>
        <v>0</v>
      </c>
      <c r="F69" s="3">
        <f ca="1">IF(F$2-$B$2&lt;Forudsætninger!$B$4,IF('Differentierede effekter'!T69="",IF(Forudsætninger!$B$4&gt;F$2-$B$2,Input!$G69,0)+IF(Forudsætninger!$B$4=F$2-$B$2+1,Input!$K69,0),'Differentierede effekter'!T69),0)</f>
        <v>0</v>
      </c>
      <c r="G69" s="3">
        <f ca="1">IF(G$2-$B$2&lt;Forudsætninger!$B$4,IF('Differentierede effekter'!X69="",IF(Forudsætninger!$B$4&gt;G$2-$B$2,Input!$G69,0)+IF(Forudsætninger!$B$4=G$2-$B$2+1,Input!$K69,0),'Differentierede effekter'!X69),0)</f>
        <v>0</v>
      </c>
      <c r="H69" s="3">
        <f ca="1">IF(H$2-$B$2&lt;Forudsætninger!$B$4,IF('Differentierede effekter'!AB69="",IF(Forudsætninger!$B$4&gt;H$2-$B$2,Input!$G69,0)+IF(Forudsætninger!$B$4=H$2-$B$2+1,Input!$K69,0),'Differentierede effekter'!AB69),0)</f>
        <v>0</v>
      </c>
      <c r="I69" s="3">
        <f ca="1">IF(I$2-$B$2&lt;Forudsætninger!$B$4,IF('Differentierede effekter'!AF69="",IF(Forudsætninger!$B$4&gt;I$2-$B$2,Input!$G69,0)+IF(Forudsætninger!$B$4=I$2-$B$2+1,Input!$K69,0),'Differentierede effekter'!AF69),0)</f>
        <v>0</v>
      </c>
      <c r="J69" s="3">
        <f ca="1">IF(J$2-$B$2&lt;Forudsætninger!$B$4,IF('Differentierede effekter'!AJ69="",IF(Forudsætninger!$B$4&gt;J$2-$B$2,Input!$G69,0)+IF(Forudsætninger!$B$4=J$2-$B$2+1,Input!$K69,0),'Differentierede effekter'!AJ69),0)</f>
        <v>0</v>
      </c>
      <c r="K69" s="3">
        <f ca="1">IF(K$2-$B$2&lt;Forudsætninger!$B$4,IF('Differentierede effekter'!AN69="",IF(Forudsætninger!$B$4&gt;K$2-$B$2,Input!$G69,0)+IF(Forudsætninger!$B$4=K$2-$B$2+1,Input!$K69,0),'Differentierede effekter'!AN69),0)</f>
        <v>0</v>
      </c>
      <c r="L69" s="3">
        <f ca="1">IF(L$2-$B$2&lt;Forudsætninger!$B$4,IF('Differentierede effekter'!AR69="",IF(Forudsætninger!$B$4&gt;L$2-$B$2,Input!$G69,0)+IF(Forudsætninger!$B$4=L$2-$B$2+1,Input!$K69,0),'Differentierede effekter'!AR69),0)</f>
        <v>0</v>
      </c>
      <c r="M69" s="3">
        <f ca="1">IF(M$2-$B$2&lt;Forudsætninger!$B$4,IF('Differentierede effekter'!AV69="",IF(Forudsætninger!$B$4&gt;M$2-$B$2,Input!$G69,0)+IF(Forudsætninger!$B$4=M$2-$B$2+1,Input!$K69,0),'Differentierede effekter'!AV69),0)</f>
        <v>0</v>
      </c>
      <c r="N69" s="3">
        <f ca="1">IF(N$2-$B$2&lt;Forudsætninger!$B$4,IF('Differentierede effekter'!AZ69="",IF(Forudsætninger!$B$4&gt;N$2-$B$2,Input!$G69,0)+IF(Forudsætninger!$B$4=N$2-$B$2+1,Input!$K69,0),'Differentierede effekter'!AZ69),0)</f>
        <v>0</v>
      </c>
      <c r="O69" s="3">
        <f ca="1">IF(O$2-$B$2&lt;Forudsætninger!$B$4,IF('Differentierede effekter'!BD69="",IF(Forudsætninger!$B$4&gt;O$2-$B$2,Input!$G69,0)+IF(Forudsætninger!$B$4=O$2-$B$2+1,Input!$K69,0),'Differentierede effekter'!BD69),0)</f>
        <v>0</v>
      </c>
      <c r="P69" s="3">
        <f ca="1">IF(P$2-$B$2&lt;Forudsætninger!$B$4,IF('Differentierede effekter'!BH69="",IF(Forudsætninger!$B$4&gt;P$2-$B$2,Input!$G69,0)+IF(Forudsætninger!$B$4=P$2-$B$2+1,Input!$K69,0),'Differentierede effekter'!BH69),0)</f>
        <v>0</v>
      </c>
      <c r="Q69" s="3">
        <f ca="1">IF(Q$2-$B$2&lt;Forudsætninger!$B$4,IF('Differentierede effekter'!BL69="",IF(Forudsætninger!$B$4&gt;Q$2-$B$2,Input!$G69,0)+IF(Forudsætninger!$B$4=Q$2-$B$2+1,Input!$K69,0),'Differentierede effekter'!BL69),0)</f>
        <v>0</v>
      </c>
      <c r="R69" s="3">
        <f ca="1">IF(R$2-$B$2&lt;Forudsætninger!$B$4,IF('Differentierede effekter'!BP69="",IF(Forudsætninger!$B$4&gt;R$2-$B$2,Input!$G69,0)+IF(Forudsætninger!$B$4=R$2-$B$2+1,Input!$K69,0),'Differentierede effekter'!BP69),0)</f>
        <v>0</v>
      </c>
      <c r="S69" s="3">
        <f ca="1">IF(S$2-$B$2&lt;Forudsætninger!$B$4,IF('Differentierede effekter'!BT69="",IF(Forudsætninger!$B$4&gt;S$2-$B$2,Input!$G69,0)+IF(Forudsætninger!$B$4=S$2-$B$2+1,Input!$K69,0),'Differentierede effekter'!BT69),0)</f>
        <v>0</v>
      </c>
      <c r="T69" s="3">
        <f ca="1">IF(T$2-$B$2&lt;Forudsætninger!$B$4,IF('Differentierede effekter'!BX69="",IF(Forudsætninger!$B$4&gt;T$2-$B$2,Input!$G69,0)+IF(Forudsætninger!$B$4=T$2-$B$2+1,Input!$K69,0),'Differentierede effekter'!BX69),0)</f>
        <v>0</v>
      </c>
      <c r="U69" s="3">
        <f ca="1">IF(U$2-$B$2&lt;Forudsætninger!$B$4,IF('Differentierede effekter'!CB69="",IF(Forudsætninger!$B$4&gt;U$2-$B$2,Input!$G69,0)+IF(Forudsætninger!$B$4=U$2-$B$2+1,Input!$K69,0),'Differentierede effekter'!CB69),0)</f>
        <v>0</v>
      </c>
      <c r="V69" s="3">
        <f ca="1">IF(V$2-$B$2&lt;Forudsætninger!$B$4,IF('Differentierede effekter'!CF69="",IF(Forudsætninger!$B$4&gt;V$2-$B$2,Input!$G69,0)+IF(Forudsætninger!$B$4=V$2-$B$2+1,Input!$K69,0),'Differentierede effekter'!CF69),0)</f>
        <v>0</v>
      </c>
      <c r="W69" s="3">
        <f ca="1">IF(W$2-$B$2&lt;Forudsætninger!$B$4,IF('Differentierede effekter'!CJ69="",IF(Forudsætninger!$B$4&gt;W$2-$B$2,Input!$G69,0)+IF(Forudsætninger!$B$4=W$2-$B$2+1,Input!$K69,0),'Differentierede effekter'!CJ69),0)</f>
        <v>0</v>
      </c>
      <c r="X69" s="3">
        <f ca="1">IF(X$2-$B$2&lt;Forudsætninger!$B$4,IF('Differentierede effekter'!CN69="",IF(Forudsætninger!$B$4&gt;X$2-$B$2,Input!$G69,0)+IF(Forudsætninger!$B$4=X$2-$B$2+1,Input!$K69,0),'Differentierede effekter'!CN69),0)</f>
        <v>0</v>
      </c>
      <c r="Y69" s="3">
        <f ca="1">IF(Y$2-$B$2&lt;Forudsætninger!$B$4,IF('Differentierede effekter'!CR69="",IF(Forudsætninger!$B$4&gt;Y$2-$B$2,Input!$G69,0)+IF(Forudsætninger!$B$4=Y$2-$B$2+1,Input!$K69,0),'Differentierede effekter'!CR69),0)</f>
        <v>0</v>
      </c>
      <c r="Z69" s="3">
        <f ca="1">IF(Z$2-$B$2&lt;Forudsætninger!$B$4,IF('Differentierede effekter'!CV69="",IF(Forudsætninger!$B$4&gt;Z$2-$B$2,Input!$G69,0)+IF(Forudsætninger!$B$4=Z$2-$B$2+1,Input!$K69,0),'Differentierede effekter'!CV69),0)</f>
        <v>0</v>
      </c>
      <c r="AA69" s="3">
        <f ca="1">IF(AA$2-$B$2&lt;Forudsætninger!$B$4,IF('Differentierede effekter'!CZ69="",IF(Forudsætninger!$B$4&gt;AA$2-$B$2,Input!$G69,0)+IF(Forudsætninger!$B$4=AA$2-$B$2+1,Input!$K69,0),'Differentierede effekter'!CZ69),0)</f>
        <v>0</v>
      </c>
      <c r="AB69" s="3">
        <f ca="1">IF(AB$2-$B$2&lt;Forudsætninger!$B$4,IF('Differentierede effekter'!DD69="",IF(Forudsætninger!$B$4&gt;AB$2-$B$2,Input!$G69,0)+IF(Forudsætninger!$B$4=AB$2-$B$2+1,Input!$K69,0),'Differentierede effekter'!DD69),0)</f>
        <v>0</v>
      </c>
      <c r="AC69" s="3">
        <f ca="1">IF(AC$2-$B$2&lt;Forudsætninger!$B$4,IF('Differentierede effekter'!DH69="",IF(Forudsætninger!$B$4&gt;AC$2-$B$2,Input!$G69,0)+IF(Forudsætninger!$B$4=AC$2-$B$2+1,Input!$K69,0),'Differentierede effekter'!DH69),0)</f>
        <v>0</v>
      </c>
      <c r="AD69" s="3">
        <f ca="1">IF(AD$2-$B$2&lt;Forudsætninger!$B$4,IF('Differentierede effekter'!DL69="",IF(Forudsætninger!$B$4&gt;AD$2-$B$2,Input!$G69,0)+IF(Forudsætninger!$B$4=AD$2-$B$2+1,Input!$K69,0),'Differentierede effekter'!DL69),0)</f>
        <v>0</v>
      </c>
      <c r="AE69" s="3">
        <f ca="1">IF(AE$2-$B$2&lt;Forudsætninger!$B$4,IF('Differentierede effekter'!DP69="",IF(Forudsætninger!$B$4&gt;AE$2-$B$2,Input!$G69,0)+IF(Forudsætninger!$B$4=AE$2-$B$2+1,Input!$K69,0),'Differentierede effekter'!DP69),0)</f>
        <v>0</v>
      </c>
      <c r="AF69" s="3">
        <f ca="1">IF(AF$2-$B$2&lt;Forudsætninger!$B$4,IF('Differentierede effekter'!DQ69="",IF(Forudsætninger!$B$4&gt;AF$2-$B$2,Input!$G69,0)+IF(Forudsætninger!$B$4=AF$2-$B$2+1,Input!$K69,0),'Differentierede effekter'!DQ69),0)</f>
        <v>0</v>
      </c>
      <c r="AG69" s="3">
        <f ca="1">IF(AG$2-$B$2&lt;Forudsætninger!$B$4,IF('Differentierede effekter'!DU69="",IF(Forudsætninger!$B$4&gt;AG$2-$B$2,Input!$G69,0)+IF(Forudsætninger!$B$4=AG$2-$B$2+1,Input!$K69,0),'Differentierede effekter'!DU69),0)</f>
        <v>0</v>
      </c>
      <c r="AH69" s="3">
        <f ca="1">IF(AH$2-$B$2&lt;Forudsætninger!$B$4,IF('Differentierede effekter'!DY69="",IF(Forudsætninger!$B$4&gt;AH$2-$B$2,Input!$G69,0)+IF(Forudsætninger!$B$4=AH$2-$B$2+1,Input!$K69,0),'Differentierede effekter'!DY69),0)</f>
        <v>0</v>
      </c>
      <c r="AI69" s="3">
        <f ca="1">IF(AI$2-$B$2&lt;Forudsætninger!$B$4,IF('Differentierede effekter'!EC69="",IF(Forudsætninger!$B$4&gt;AI$2-$B$2,Input!$G69,0)+IF(Forudsætninger!$B$4=AI$2-$B$2+1,Input!$K69,0),'Differentierede effekter'!EC69),0)</f>
        <v>0</v>
      </c>
      <c r="AJ69" s="3">
        <f ca="1">IF(AJ$2-$B$2&lt;Forudsætninger!$B$4,IF('Differentierede effekter'!EG69="",IF(Forudsætninger!$B$4&gt;AJ$2-$B$2,Input!$G69,0)+IF(Forudsætninger!$B$4=AJ$2-$B$2+1,Input!$K69,0),'Differentierede effekter'!EG69),0)</f>
        <v>0</v>
      </c>
      <c r="AK69" s="3">
        <f ca="1">IF(AK$2-$B$2&lt;Forudsætninger!$B$4,IF('Differentierede effekter'!EK69="",IF(Forudsætninger!$B$4&gt;AK$2-$B$2,Input!$G69,0)+IF(Forudsætninger!$B$4=AK$2-$B$2+1,Input!$K69,0),'Differentierede effekter'!EK69),0)</f>
        <v>0</v>
      </c>
      <c r="AL69" s="3">
        <f ca="1">IF(AL$2-$B$2&lt;Forudsætninger!$B$4,IF('Differentierede effekter'!EO69="",IF(Forudsætninger!$B$4&gt;AL$2-$B$2,Input!$G69,0)+IF(Forudsætninger!$B$4=AL$2-$B$2+1,Input!$K69,0),'Differentierede effekter'!EO69),0)</f>
        <v>0</v>
      </c>
      <c r="AM69" s="3">
        <f ca="1">IF(AM$2-$B$2&lt;Forudsætninger!$B$4,IF('Differentierede effekter'!EP69="",IF(Forudsætninger!$B$4&gt;AM$2-$B$2,Input!$G69,0)+IF(Forudsætninger!$B$4=AM$2-$B$2+1,Input!$K69,0),'Differentierede effekter'!EP69),0)</f>
        <v>0</v>
      </c>
      <c r="AN69" s="3">
        <f ca="1">IF(AN$2-$B$2&lt;Forudsætninger!$B$4,IF('Differentierede effekter'!ET69="",IF(Forudsætninger!$B$4&gt;AN$2-$B$2,Input!$G69,0)+IF(Forudsætninger!$B$4=AN$2-$B$2+1,Input!$K69,0),'Differentierede effekter'!ET69),0)</f>
        <v>0</v>
      </c>
      <c r="AO69" s="3">
        <f ca="1">IF(AO$2-$B$2&lt;Forudsætninger!$B$4,IF('Differentierede effekter'!EX69="",IF(Forudsætninger!$B$4&gt;AO$2-$B$2,Input!$G69,0)+IF(Forudsætninger!$B$4=AO$2-$B$2+1,Input!$K69,0),'Differentierede effekter'!EX69),0)</f>
        <v>0</v>
      </c>
      <c r="AP69" s="3">
        <f ca="1">IF(AP$2-$B$2&lt;Forudsætninger!$B$4,IF('Differentierede effekter'!FB69="",IF(Forudsætninger!$B$4&gt;AP$2-$B$2,Input!$G69,0)+IF(Forudsætninger!$B$4=AP$2-$B$2+1,Input!$K69,0),'Differentierede effekter'!FB69),0)</f>
        <v>0</v>
      </c>
      <c r="AQ69" s="3">
        <f ca="1">IF(AQ$2-$B$2&lt;Forudsætninger!$B$4,IF('Differentierede effekter'!FF69="",IF(Forudsætninger!$B$4&gt;AQ$2-$B$2,Input!$G69,0)+IF(Forudsætninger!$B$4=AQ$2-$B$2+1,Input!$K69,0),'Differentierede effekter'!FF69),0)</f>
        <v>0</v>
      </c>
      <c r="AR69" s="3">
        <f ca="1">IF(AR$2-$B$2&lt;Forudsætninger!$B$4,IF('Differentierede effekter'!FJ69="",IF(Forudsætninger!$B$4&gt;AR$2-$B$2,Input!$G69,0)+IF(Forudsætninger!$B$4=AR$2-$B$2+1,Input!$K69,0),'Differentierede effekter'!FJ69),0)</f>
        <v>0</v>
      </c>
      <c r="AS69" s="3">
        <f ca="1">IF(AS$2-$B$2&lt;Forudsætninger!$B$4,IF('Differentierede effekter'!FN69="",IF(Forudsætninger!$B$4&gt;AS$2-$B$2,Input!$G69,0)+IF(Forudsætninger!$B$4=AS$2-$B$2+1,Input!$K69,0),'Differentierede effekter'!FN69),0)</f>
        <v>0</v>
      </c>
      <c r="AT69" s="3">
        <f ca="1">IF(AT$2-$B$2&lt;Forudsætninger!$B$4,IF('Differentierede effekter'!FR69="",IF(Forudsætninger!$B$4&gt;AT$2-$B$2,Input!$G69,0)+IF(Forudsætninger!$B$4=AT$2-$B$2+1,Input!$K69,0),'Differentierede effekter'!FR69),0)</f>
        <v>0</v>
      </c>
      <c r="AU69" s="3">
        <f ca="1">IF(AU$2-$B$2&lt;Forudsætninger!$B$4,IF('Differentierede effekter'!FV69="",IF(Forudsætninger!$B$4&gt;AU$2-$B$2,Input!$G69,0)+IF(Forudsætninger!$B$4=AU$2-$B$2+1,Input!$K69,0),'Differentierede effekter'!FV69),0)</f>
        <v>0</v>
      </c>
      <c r="AV69" s="3">
        <f ca="1">IF(AV$2-$B$2&lt;Forudsætninger!$B$4,IF('Differentierede effekter'!FZ69="",IF(Forudsætninger!$B$4&gt;AV$2-$B$2,Input!$G69,0)+IF(Forudsætninger!$B$4=AV$2-$B$2+1,Input!$K69,0),'Differentierede effekter'!FZ69),0)</f>
        <v>0</v>
      </c>
      <c r="AW69" s="3">
        <f ca="1">IF(AW$2-$B$2&lt;Forudsætninger!$B$4,IF('Differentierede effekter'!GD69="",IF(Forudsætninger!$B$4&gt;AW$2-$B$2,Input!$G69,0)+IF(Forudsætninger!$B$4=AW$2-$B$2+1,Input!$K69,0),'Differentierede effekter'!GD69),0)</f>
        <v>0</v>
      </c>
      <c r="AX69" s="3">
        <f ca="1">IF(AX$2-$B$2&lt;Forudsætninger!$B$4,IF('Differentierede effekter'!GH69="",IF(Forudsætninger!$B$4&gt;AX$2-$B$2,Input!$G69,0)+IF(Forudsætninger!$B$4=AX$2-$B$2+1,Input!$K69,0),'Differentierede effekter'!GH69),0)</f>
        <v>0</v>
      </c>
      <c r="AY69" s="3">
        <f ca="1">IF(AY$2-$B$2&lt;Forudsætninger!$B$4,IF('Differentierede effekter'!GL69="",IF(Forudsætninger!$B$4&gt;AY$2-$B$2,Input!$G69,0)+IF(Forudsætninger!$B$4=AY$2-$B$2+1,Input!$K69,0),'Differentierede effekter'!GL69),0)</f>
        <v>0</v>
      </c>
      <c r="AZ69" s="4">
        <f ca="1">NPV(Forudsætninger!$B$2,BA69:CX69)*(1+Forudsætninger!$B$2)</f>
        <v>0</v>
      </c>
      <c r="BA69" s="3">
        <f ca="1">Forudsætninger!B149*B69</f>
        <v>0</v>
      </c>
      <c r="BB69" s="3">
        <f ca="1">Forudsætninger!C149*C69</f>
        <v>0</v>
      </c>
      <c r="BC69" s="3">
        <f ca="1">Forudsætninger!D149*D69</f>
        <v>0</v>
      </c>
      <c r="BD69" s="3">
        <f ca="1">Forudsætninger!E149*E69</f>
        <v>0</v>
      </c>
      <c r="BE69" s="3">
        <f ca="1">Forudsætninger!F149*F69</f>
        <v>0</v>
      </c>
      <c r="BF69" s="3">
        <f ca="1">Forudsætninger!G149*G69</f>
        <v>0</v>
      </c>
      <c r="BG69" s="3">
        <f ca="1">Forudsætninger!H149*H69</f>
        <v>0</v>
      </c>
      <c r="BH69" s="3">
        <f ca="1">Forudsætninger!I149*I69</f>
        <v>0</v>
      </c>
      <c r="BI69" s="3">
        <f ca="1">Forudsætninger!J149*J69</f>
        <v>0</v>
      </c>
      <c r="BJ69" s="3">
        <f ca="1">Forudsætninger!K149*K69</f>
        <v>0</v>
      </c>
      <c r="BK69" s="3">
        <f ca="1">Forudsætninger!L149*L69</f>
        <v>0</v>
      </c>
      <c r="BL69" s="3">
        <f ca="1">Forudsætninger!M149*M69</f>
        <v>0</v>
      </c>
      <c r="BM69" s="3">
        <f ca="1">Forudsætninger!N149*N69</f>
        <v>0</v>
      </c>
      <c r="BN69" s="3">
        <f ca="1">Forudsætninger!O149*O69</f>
        <v>0</v>
      </c>
      <c r="BO69" s="3">
        <f ca="1">Forudsætninger!P149*P69</f>
        <v>0</v>
      </c>
      <c r="BP69" s="3">
        <f ca="1">Forudsætninger!Q149*Q69</f>
        <v>0</v>
      </c>
      <c r="BQ69" s="3">
        <f ca="1">Forudsætninger!R149*R69</f>
        <v>0</v>
      </c>
      <c r="BR69" s="3">
        <f ca="1">Forudsætninger!S149*S69</f>
        <v>0</v>
      </c>
      <c r="BS69" s="3">
        <f ca="1">Forudsætninger!T149*T69</f>
        <v>0</v>
      </c>
      <c r="BT69" s="3">
        <f ca="1">Forudsætninger!U149*U69</f>
        <v>0</v>
      </c>
      <c r="BU69" s="3">
        <f ca="1">Forudsætninger!V149*V69</f>
        <v>0</v>
      </c>
      <c r="BV69" s="3">
        <f ca="1">Forudsætninger!W149*W69</f>
        <v>0</v>
      </c>
      <c r="BW69" s="3">
        <f ca="1">Forudsætninger!X149*X69</f>
        <v>0</v>
      </c>
      <c r="BX69" s="3">
        <f ca="1">Forudsætninger!Y149*Y69</f>
        <v>0</v>
      </c>
      <c r="BY69" s="3">
        <f ca="1">Forudsætninger!Z149*Z69</f>
        <v>0</v>
      </c>
      <c r="BZ69" s="3">
        <f ca="1">Forudsætninger!AA149*AA69</f>
        <v>0</v>
      </c>
      <c r="CA69" s="3">
        <f ca="1">Forudsætninger!AB149*AB69</f>
        <v>0</v>
      </c>
      <c r="CB69" s="3">
        <f ca="1">Forudsætninger!AC149*AC69</f>
        <v>0</v>
      </c>
      <c r="CC69" s="3">
        <f ca="1">Forudsætninger!AD149*AD69</f>
        <v>0</v>
      </c>
      <c r="CD69" s="3">
        <f ca="1">Forudsætninger!AE149*AE69</f>
        <v>0</v>
      </c>
      <c r="CE69" s="3">
        <f ca="1">Forudsætninger!AF149*AF69</f>
        <v>0</v>
      </c>
      <c r="CF69" s="3">
        <f ca="1">Forudsætninger!AG149*AG69</f>
        <v>0</v>
      </c>
      <c r="CG69" s="3">
        <f ca="1">Forudsætninger!AH149*AH69</f>
        <v>0</v>
      </c>
      <c r="CH69" s="3">
        <f ca="1">Forudsætninger!AI149*AI69</f>
        <v>0</v>
      </c>
      <c r="CI69" s="3">
        <f ca="1">Forudsætninger!AJ149*AJ69</f>
        <v>0</v>
      </c>
      <c r="CJ69" s="3">
        <f ca="1">Forudsætninger!AK149*AK69</f>
        <v>0</v>
      </c>
      <c r="CK69" s="3">
        <f ca="1">Forudsætninger!AL149*AL69</f>
        <v>0</v>
      </c>
      <c r="CL69" s="3">
        <f ca="1">Forudsætninger!AM149*AM69</f>
        <v>0</v>
      </c>
      <c r="CM69" s="3">
        <f ca="1">Forudsætninger!AN149*AN69</f>
        <v>0</v>
      </c>
      <c r="CN69" s="3">
        <f ca="1">Forudsætninger!AO149*AO69</f>
        <v>0</v>
      </c>
      <c r="CO69" s="3">
        <f ca="1">Forudsætninger!AP149*AP69</f>
        <v>0</v>
      </c>
      <c r="CP69" s="3">
        <f ca="1">Forudsætninger!AQ149*AQ69</f>
        <v>0</v>
      </c>
      <c r="CQ69" s="3">
        <f ca="1">Forudsætninger!AR149*AR69</f>
        <v>0</v>
      </c>
      <c r="CR69" s="3">
        <f ca="1">Forudsætninger!AS149*AS69</f>
        <v>0</v>
      </c>
      <c r="CS69" s="3">
        <f ca="1">Forudsætninger!AT149*AT69</f>
        <v>0</v>
      </c>
      <c r="CT69" s="3">
        <f ca="1">Forudsætninger!AU149*AU69</f>
        <v>0</v>
      </c>
      <c r="CU69" s="3">
        <f ca="1">Forudsætninger!AV149*AV69</f>
        <v>0</v>
      </c>
      <c r="CV69" s="3">
        <f ca="1">Forudsætninger!AW149*AW69</f>
        <v>0</v>
      </c>
      <c r="CW69" s="3">
        <f ca="1">Forudsætninger!AX149*AX69</f>
        <v>0</v>
      </c>
      <c r="CX69" s="3">
        <f ca="1">Forudsætninger!AY149*AY69</f>
        <v>0</v>
      </c>
      <c r="CY69" s="4">
        <f ca="1">NPV(Forudsætninger!$B$3,CZ69:EW69)*(1+Forudsætninger!$B$3)</f>
        <v>0</v>
      </c>
      <c r="CZ69" s="3">
        <f ca="1">Forudsætninger!E295*B69</f>
        <v>0</v>
      </c>
      <c r="DA69" s="3">
        <f ca="1">Forudsætninger!F295*C69</f>
        <v>0</v>
      </c>
      <c r="DB69" s="3">
        <f ca="1">Forudsætninger!G295*D69</f>
        <v>0</v>
      </c>
      <c r="DC69" s="3">
        <f ca="1">Forudsætninger!H295*E69</f>
        <v>0</v>
      </c>
      <c r="DD69" s="3">
        <f ca="1">Forudsætninger!I295*F69</f>
        <v>0</v>
      </c>
      <c r="DE69" s="3">
        <f ca="1">Forudsætninger!J295*G69</f>
        <v>0</v>
      </c>
      <c r="DF69" s="3">
        <f ca="1">Forudsætninger!K295*H69</f>
        <v>0</v>
      </c>
      <c r="DG69" s="3">
        <f ca="1">Forudsætninger!L295*I69</f>
        <v>0</v>
      </c>
      <c r="DH69" s="3">
        <f ca="1">Forudsætninger!M295*J69</f>
        <v>0</v>
      </c>
      <c r="DI69" s="3">
        <f ca="1">Forudsætninger!N295*K69</f>
        <v>0</v>
      </c>
      <c r="DJ69" s="3">
        <f ca="1">Forudsætninger!O295*L69</f>
        <v>0</v>
      </c>
      <c r="DK69" s="3">
        <f ca="1">Forudsætninger!P295*M69</f>
        <v>0</v>
      </c>
      <c r="DL69" s="3">
        <f ca="1">Forudsætninger!Q295*N69</f>
        <v>0</v>
      </c>
      <c r="DM69" s="3">
        <f ca="1">Forudsætninger!R295*O69</f>
        <v>0</v>
      </c>
      <c r="DN69" s="3">
        <f ca="1">Forudsætninger!S295*P69</f>
        <v>0</v>
      </c>
      <c r="DO69" s="3">
        <f ca="1">Forudsætninger!T295*Q69</f>
        <v>0</v>
      </c>
      <c r="DP69" s="3">
        <f ca="1">Forudsætninger!U295*R69</f>
        <v>0</v>
      </c>
      <c r="DQ69" s="3">
        <f ca="1">Forudsætninger!V295*S69</f>
        <v>0</v>
      </c>
      <c r="DR69" s="3">
        <f ca="1">Forudsætninger!W295*T69</f>
        <v>0</v>
      </c>
      <c r="DS69" s="3">
        <f ca="1">Forudsætninger!X295*U69</f>
        <v>0</v>
      </c>
      <c r="DT69" s="3">
        <f ca="1">Forudsætninger!Y295*V69</f>
        <v>0</v>
      </c>
      <c r="DU69" s="3">
        <f ca="1">Forudsætninger!Z295*W69</f>
        <v>0</v>
      </c>
      <c r="DV69" s="3">
        <f ca="1">Forudsætninger!AA295*X69</f>
        <v>0</v>
      </c>
      <c r="DW69" s="3">
        <f ca="1">Forudsætninger!AB295*Y69</f>
        <v>0</v>
      </c>
      <c r="DX69" s="3">
        <f ca="1">Forudsætninger!AC295*Z69</f>
        <v>0</v>
      </c>
      <c r="DY69" s="3">
        <f ca="1">Forudsætninger!AD295*AA69</f>
        <v>0</v>
      </c>
      <c r="DZ69" s="3">
        <f ca="1">Forudsætninger!AE295*AB69</f>
        <v>0</v>
      </c>
      <c r="EA69" s="3">
        <f ca="1">Forudsætninger!AF295*AC69</f>
        <v>0</v>
      </c>
      <c r="EB69" s="3">
        <f ca="1">Forudsætninger!AG295*AD69</f>
        <v>0</v>
      </c>
      <c r="EC69" s="3">
        <f ca="1">Forudsætninger!AH295*AE69</f>
        <v>0</v>
      </c>
      <c r="ED69" s="3">
        <f ca="1">Forudsætninger!AI295*AF69</f>
        <v>0</v>
      </c>
      <c r="EE69" s="3">
        <f ca="1">Forudsætninger!AJ295*AG69</f>
        <v>0</v>
      </c>
      <c r="EF69" s="3">
        <f ca="1">Forudsætninger!AK295*AH69</f>
        <v>0</v>
      </c>
      <c r="EG69" s="3">
        <f ca="1">Forudsætninger!AL295*AI69</f>
        <v>0</v>
      </c>
      <c r="EH69" s="3">
        <f ca="1">Forudsætninger!AM295*AJ69</f>
        <v>0</v>
      </c>
      <c r="EI69" s="3">
        <f ca="1">Forudsætninger!AN295*AK69</f>
        <v>0</v>
      </c>
      <c r="EJ69" s="3">
        <f ca="1">Forudsætninger!AO295*AL69</f>
        <v>0</v>
      </c>
      <c r="EK69" s="3">
        <f ca="1">Forudsætninger!AP295*AM69</f>
        <v>0</v>
      </c>
      <c r="EL69" s="3">
        <f ca="1">Forudsætninger!AQ295*AN69</f>
        <v>0</v>
      </c>
      <c r="EM69" s="3">
        <f ca="1">Forudsætninger!AR295*AO69</f>
        <v>0</v>
      </c>
      <c r="EN69" s="3">
        <f ca="1">Forudsætninger!AS295*AP69</f>
        <v>0</v>
      </c>
      <c r="EO69" s="3">
        <f ca="1">Forudsætninger!AT295*AQ69</f>
        <v>0</v>
      </c>
      <c r="EP69" s="3">
        <f ca="1">Forudsætninger!AU295*AR69</f>
        <v>0</v>
      </c>
      <c r="EQ69" s="3">
        <f ca="1">Forudsætninger!AV295*AS69</f>
        <v>0</v>
      </c>
      <c r="ER69" s="3">
        <f ca="1">Forudsætninger!AW295*AT69</f>
        <v>0</v>
      </c>
      <c r="ES69" s="3">
        <f ca="1">Forudsætninger!AX295*AU69</f>
        <v>0</v>
      </c>
      <c r="ET69" s="3">
        <f ca="1">Forudsætninger!AY295*AV69</f>
        <v>0</v>
      </c>
      <c r="EU69" s="3">
        <f ca="1">Forudsætninger!AZ295*AW69</f>
        <v>0</v>
      </c>
      <c r="EV69" s="3">
        <f ca="1">Forudsætninger!BA295*AX69</f>
        <v>0</v>
      </c>
      <c r="EW69" s="3">
        <f ca="1">Forudsætninger!BB295*AY69</f>
        <v>0</v>
      </c>
      <c r="EX69" s="3">
        <f ca="1">IF(Input!$B69="I",$AZ69,0)</f>
        <v>0</v>
      </c>
      <c r="EY69" s="3">
        <f ca="1">IF(Input!$B69="II",$AZ69,0)</f>
        <v>0</v>
      </c>
      <c r="EZ69" s="3">
        <f ca="1">IF(Input!$B69="III",$AZ69,0)</f>
        <v>0</v>
      </c>
      <c r="FA69" s="3">
        <f ca="1">IF(Input!$B69="IV",$AZ69,0)</f>
        <v>0</v>
      </c>
      <c r="FB69" s="3">
        <f ca="1">IF(Input!$B69="I",$CY69,0)</f>
        <v>0</v>
      </c>
      <c r="FC69" s="3">
        <f ca="1">IF(Input!$B69="II",$CY69,0)</f>
        <v>0</v>
      </c>
      <c r="FD69" s="3">
        <f ca="1">IF(Input!$B69="III",$CY69,0)</f>
        <v>0</v>
      </c>
      <c r="FE69" s="3">
        <f ca="1">IF(Input!$B69="IV",$CY69,0)</f>
        <v>0</v>
      </c>
      <c r="FF69" s="3">
        <f ca="1">IF(Input!$C69="Økonomisk",$AZ69,0)</f>
        <v>0</v>
      </c>
      <c r="FG69" s="3">
        <f ca="1">IF(Input!$C69="Miljø",$AZ69,0)</f>
        <v>0</v>
      </c>
    </row>
    <row r="70" spans="1:163">
      <c r="A70" s="2" t="str">
        <f ca="1">IF(Input!A70="","",Input!A70)</f>
        <v/>
      </c>
      <c r="B70" s="3">
        <f ca="1">IF('Differentierede effekter'!D70="",Input!J70+Input!G70+IF(Forudsætninger!$B$4=1,Input!K70,0),'Differentierede effekter'!D70)</f>
        <v>0</v>
      </c>
      <c r="C70" s="3">
        <f ca="1">IF(C$2-$B$2&lt;Forudsætninger!$B$4,IF('Differentierede effekter'!H70="",IF(Forudsætninger!$B$4&gt;C$2-$B$2,Input!$G70,0)+IF(Forudsætninger!$B$4=C$2-$B$2+1,Input!$K70,0),'Differentierede effekter'!H70),0)</f>
        <v>0</v>
      </c>
      <c r="D70" s="3">
        <f ca="1">IF(D$2-$B$2&lt;Forudsætninger!$B$4,IF('Differentierede effekter'!L70="",IF(Forudsætninger!$B$4&gt;D$2-$B$2,Input!$G70,0)+IF(Forudsætninger!$B$4=D$2-$B$2+1,Input!$K70,0),'Differentierede effekter'!L70),0)</f>
        <v>0</v>
      </c>
      <c r="E70" s="3">
        <f ca="1">IF(E$2-$B$2&lt;Forudsætninger!$B$4,IF('Differentierede effekter'!P70="",IF(Forudsætninger!$B$4&gt;E$2-$B$2,Input!$G70,0)+IF(Forudsætninger!$B$4=E$2-$B$2+1,Input!$K70,0),'Differentierede effekter'!P70),0)</f>
        <v>0</v>
      </c>
      <c r="F70" s="3">
        <f ca="1">IF(F$2-$B$2&lt;Forudsætninger!$B$4,IF('Differentierede effekter'!T70="",IF(Forudsætninger!$B$4&gt;F$2-$B$2,Input!$G70,0)+IF(Forudsætninger!$B$4=F$2-$B$2+1,Input!$K70,0),'Differentierede effekter'!T70),0)</f>
        <v>0</v>
      </c>
      <c r="G70" s="3">
        <f ca="1">IF(G$2-$B$2&lt;Forudsætninger!$B$4,IF('Differentierede effekter'!X70="",IF(Forudsætninger!$B$4&gt;G$2-$B$2,Input!$G70,0)+IF(Forudsætninger!$B$4=G$2-$B$2+1,Input!$K70,0),'Differentierede effekter'!X70),0)</f>
        <v>0</v>
      </c>
      <c r="H70" s="3">
        <f ca="1">IF(H$2-$B$2&lt;Forudsætninger!$B$4,IF('Differentierede effekter'!AB70="",IF(Forudsætninger!$B$4&gt;H$2-$B$2,Input!$G70,0)+IF(Forudsætninger!$B$4=H$2-$B$2+1,Input!$K70,0),'Differentierede effekter'!AB70),0)</f>
        <v>0</v>
      </c>
      <c r="I70" s="3">
        <f ca="1">IF(I$2-$B$2&lt;Forudsætninger!$B$4,IF('Differentierede effekter'!AF70="",IF(Forudsætninger!$B$4&gt;I$2-$B$2,Input!$G70,0)+IF(Forudsætninger!$B$4=I$2-$B$2+1,Input!$K70,0),'Differentierede effekter'!AF70),0)</f>
        <v>0</v>
      </c>
      <c r="J70" s="3">
        <f ca="1">IF(J$2-$B$2&lt;Forudsætninger!$B$4,IF('Differentierede effekter'!AJ70="",IF(Forudsætninger!$B$4&gt;J$2-$B$2,Input!$G70,0)+IF(Forudsætninger!$B$4=J$2-$B$2+1,Input!$K70,0),'Differentierede effekter'!AJ70),0)</f>
        <v>0</v>
      </c>
      <c r="K70" s="3">
        <f ca="1">IF(K$2-$B$2&lt;Forudsætninger!$B$4,IF('Differentierede effekter'!AN70="",IF(Forudsætninger!$B$4&gt;K$2-$B$2,Input!$G70,0)+IF(Forudsætninger!$B$4=K$2-$B$2+1,Input!$K70,0),'Differentierede effekter'!AN70),0)</f>
        <v>0</v>
      </c>
      <c r="L70" s="3">
        <f ca="1">IF(L$2-$B$2&lt;Forudsætninger!$B$4,IF('Differentierede effekter'!AR70="",IF(Forudsætninger!$B$4&gt;L$2-$B$2,Input!$G70,0)+IF(Forudsætninger!$B$4=L$2-$B$2+1,Input!$K70,0),'Differentierede effekter'!AR70),0)</f>
        <v>0</v>
      </c>
      <c r="M70" s="3">
        <f ca="1">IF(M$2-$B$2&lt;Forudsætninger!$B$4,IF('Differentierede effekter'!AV70="",IF(Forudsætninger!$B$4&gt;M$2-$B$2,Input!$G70,0)+IF(Forudsætninger!$B$4=M$2-$B$2+1,Input!$K70,0),'Differentierede effekter'!AV70),0)</f>
        <v>0</v>
      </c>
      <c r="N70" s="3">
        <f ca="1">IF(N$2-$B$2&lt;Forudsætninger!$B$4,IF('Differentierede effekter'!AZ70="",IF(Forudsætninger!$B$4&gt;N$2-$B$2,Input!$G70,0)+IF(Forudsætninger!$B$4=N$2-$B$2+1,Input!$K70,0),'Differentierede effekter'!AZ70),0)</f>
        <v>0</v>
      </c>
      <c r="O70" s="3">
        <f ca="1">IF(O$2-$B$2&lt;Forudsætninger!$B$4,IF('Differentierede effekter'!BD70="",IF(Forudsætninger!$B$4&gt;O$2-$B$2,Input!$G70,0)+IF(Forudsætninger!$B$4=O$2-$B$2+1,Input!$K70,0),'Differentierede effekter'!BD70),0)</f>
        <v>0</v>
      </c>
      <c r="P70" s="3">
        <f ca="1">IF(P$2-$B$2&lt;Forudsætninger!$B$4,IF('Differentierede effekter'!BH70="",IF(Forudsætninger!$B$4&gt;P$2-$B$2,Input!$G70,0)+IF(Forudsætninger!$B$4=P$2-$B$2+1,Input!$K70,0),'Differentierede effekter'!BH70),0)</f>
        <v>0</v>
      </c>
      <c r="Q70" s="3">
        <f ca="1">IF(Q$2-$B$2&lt;Forudsætninger!$B$4,IF('Differentierede effekter'!BL70="",IF(Forudsætninger!$B$4&gt;Q$2-$B$2,Input!$G70,0)+IF(Forudsætninger!$B$4=Q$2-$B$2+1,Input!$K70,0),'Differentierede effekter'!BL70),0)</f>
        <v>0</v>
      </c>
      <c r="R70" s="3">
        <f ca="1">IF(R$2-$B$2&lt;Forudsætninger!$B$4,IF('Differentierede effekter'!BP70="",IF(Forudsætninger!$B$4&gt;R$2-$B$2,Input!$G70,0)+IF(Forudsætninger!$B$4=R$2-$B$2+1,Input!$K70,0),'Differentierede effekter'!BP70),0)</f>
        <v>0</v>
      </c>
      <c r="S70" s="3">
        <f ca="1">IF(S$2-$B$2&lt;Forudsætninger!$B$4,IF('Differentierede effekter'!BT70="",IF(Forudsætninger!$B$4&gt;S$2-$B$2,Input!$G70,0)+IF(Forudsætninger!$B$4=S$2-$B$2+1,Input!$K70,0),'Differentierede effekter'!BT70),0)</f>
        <v>0</v>
      </c>
      <c r="T70" s="3">
        <f ca="1">IF(T$2-$B$2&lt;Forudsætninger!$B$4,IF('Differentierede effekter'!BX70="",IF(Forudsætninger!$B$4&gt;T$2-$B$2,Input!$G70,0)+IF(Forudsætninger!$B$4=T$2-$B$2+1,Input!$K70,0),'Differentierede effekter'!BX70),0)</f>
        <v>0</v>
      </c>
      <c r="U70" s="3">
        <f ca="1">IF(U$2-$B$2&lt;Forudsætninger!$B$4,IF('Differentierede effekter'!CB70="",IF(Forudsætninger!$B$4&gt;U$2-$B$2,Input!$G70,0)+IF(Forudsætninger!$B$4=U$2-$B$2+1,Input!$K70,0),'Differentierede effekter'!CB70),0)</f>
        <v>0</v>
      </c>
      <c r="V70" s="3">
        <f ca="1">IF(V$2-$B$2&lt;Forudsætninger!$B$4,IF('Differentierede effekter'!CF70="",IF(Forudsætninger!$B$4&gt;V$2-$B$2,Input!$G70,0)+IF(Forudsætninger!$B$4=V$2-$B$2+1,Input!$K70,0),'Differentierede effekter'!CF70),0)</f>
        <v>0</v>
      </c>
      <c r="W70" s="3">
        <f ca="1">IF(W$2-$B$2&lt;Forudsætninger!$B$4,IF('Differentierede effekter'!CJ70="",IF(Forudsætninger!$B$4&gt;W$2-$B$2,Input!$G70,0)+IF(Forudsætninger!$B$4=W$2-$B$2+1,Input!$K70,0),'Differentierede effekter'!CJ70),0)</f>
        <v>0</v>
      </c>
      <c r="X70" s="3">
        <f ca="1">IF(X$2-$B$2&lt;Forudsætninger!$B$4,IF('Differentierede effekter'!CN70="",IF(Forudsætninger!$B$4&gt;X$2-$B$2,Input!$G70,0)+IF(Forudsætninger!$B$4=X$2-$B$2+1,Input!$K70,0),'Differentierede effekter'!CN70),0)</f>
        <v>0</v>
      </c>
      <c r="Y70" s="3">
        <f ca="1">IF(Y$2-$B$2&lt;Forudsætninger!$B$4,IF('Differentierede effekter'!CR70="",IF(Forudsætninger!$B$4&gt;Y$2-$B$2,Input!$G70,0)+IF(Forudsætninger!$B$4=Y$2-$B$2+1,Input!$K70,0),'Differentierede effekter'!CR70),0)</f>
        <v>0</v>
      </c>
      <c r="Z70" s="3">
        <f ca="1">IF(Z$2-$B$2&lt;Forudsætninger!$B$4,IF('Differentierede effekter'!CV70="",IF(Forudsætninger!$B$4&gt;Z$2-$B$2,Input!$G70,0)+IF(Forudsætninger!$B$4=Z$2-$B$2+1,Input!$K70,0),'Differentierede effekter'!CV70),0)</f>
        <v>0</v>
      </c>
      <c r="AA70" s="3">
        <f ca="1">IF(AA$2-$B$2&lt;Forudsætninger!$B$4,IF('Differentierede effekter'!CZ70="",IF(Forudsætninger!$B$4&gt;AA$2-$B$2,Input!$G70,0)+IF(Forudsætninger!$B$4=AA$2-$B$2+1,Input!$K70,0),'Differentierede effekter'!CZ70),0)</f>
        <v>0</v>
      </c>
      <c r="AB70" s="3">
        <f ca="1">IF(AB$2-$B$2&lt;Forudsætninger!$B$4,IF('Differentierede effekter'!DD70="",IF(Forudsætninger!$B$4&gt;AB$2-$B$2,Input!$G70,0)+IF(Forudsætninger!$B$4=AB$2-$B$2+1,Input!$K70,0),'Differentierede effekter'!DD70),0)</f>
        <v>0</v>
      </c>
      <c r="AC70" s="3">
        <f ca="1">IF(AC$2-$B$2&lt;Forudsætninger!$B$4,IF('Differentierede effekter'!DH70="",IF(Forudsætninger!$B$4&gt;AC$2-$B$2,Input!$G70,0)+IF(Forudsætninger!$B$4=AC$2-$B$2+1,Input!$K70,0),'Differentierede effekter'!DH70),0)</f>
        <v>0</v>
      </c>
      <c r="AD70" s="3">
        <f ca="1">IF(AD$2-$B$2&lt;Forudsætninger!$B$4,IF('Differentierede effekter'!DL70="",IF(Forudsætninger!$B$4&gt;AD$2-$B$2,Input!$G70,0)+IF(Forudsætninger!$B$4=AD$2-$B$2+1,Input!$K70,0),'Differentierede effekter'!DL70),0)</f>
        <v>0</v>
      </c>
      <c r="AE70" s="3">
        <f ca="1">IF(AE$2-$B$2&lt;Forudsætninger!$B$4,IF('Differentierede effekter'!DP70="",IF(Forudsætninger!$B$4&gt;AE$2-$B$2,Input!$G70,0)+IF(Forudsætninger!$B$4=AE$2-$B$2+1,Input!$K70,0),'Differentierede effekter'!DP70),0)</f>
        <v>0</v>
      </c>
      <c r="AF70" s="3">
        <f ca="1">IF(AF$2-$B$2&lt;Forudsætninger!$B$4,IF('Differentierede effekter'!DQ70="",IF(Forudsætninger!$B$4&gt;AF$2-$B$2,Input!$G70,0)+IF(Forudsætninger!$B$4=AF$2-$B$2+1,Input!$K70,0),'Differentierede effekter'!DQ70),0)</f>
        <v>0</v>
      </c>
      <c r="AG70" s="3">
        <f ca="1">IF(AG$2-$B$2&lt;Forudsætninger!$B$4,IF('Differentierede effekter'!DU70="",IF(Forudsætninger!$B$4&gt;AG$2-$B$2,Input!$G70,0)+IF(Forudsætninger!$B$4=AG$2-$B$2+1,Input!$K70,0),'Differentierede effekter'!DU70),0)</f>
        <v>0</v>
      </c>
      <c r="AH70" s="3">
        <f ca="1">IF(AH$2-$B$2&lt;Forudsætninger!$B$4,IF('Differentierede effekter'!DY70="",IF(Forudsætninger!$B$4&gt;AH$2-$B$2,Input!$G70,0)+IF(Forudsætninger!$B$4=AH$2-$B$2+1,Input!$K70,0),'Differentierede effekter'!DY70),0)</f>
        <v>0</v>
      </c>
      <c r="AI70" s="3">
        <f ca="1">IF(AI$2-$B$2&lt;Forudsætninger!$B$4,IF('Differentierede effekter'!EC70="",IF(Forudsætninger!$B$4&gt;AI$2-$B$2,Input!$G70,0)+IF(Forudsætninger!$B$4=AI$2-$B$2+1,Input!$K70,0),'Differentierede effekter'!EC70),0)</f>
        <v>0</v>
      </c>
      <c r="AJ70" s="3">
        <f ca="1">IF(AJ$2-$B$2&lt;Forudsætninger!$B$4,IF('Differentierede effekter'!EG70="",IF(Forudsætninger!$B$4&gt;AJ$2-$B$2,Input!$G70,0)+IF(Forudsætninger!$B$4=AJ$2-$B$2+1,Input!$K70,0),'Differentierede effekter'!EG70),0)</f>
        <v>0</v>
      </c>
      <c r="AK70" s="3">
        <f ca="1">IF(AK$2-$B$2&lt;Forudsætninger!$B$4,IF('Differentierede effekter'!EK70="",IF(Forudsætninger!$B$4&gt;AK$2-$B$2,Input!$G70,0)+IF(Forudsætninger!$B$4=AK$2-$B$2+1,Input!$K70,0),'Differentierede effekter'!EK70),0)</f>
        <v>0</v>
      </c>
      <c r="AL70" s="3">
        <f ca="1">IF(AL$2-$B$2&lt;Forudsætninger!$B$4,IF('Differentierede effekter'!EO70="",IF(Forudsætninger!$B$4&gt;AL$2-$B$2,Input!$G70,0)+IF(Forudsætninger!$B$4=AL$2-$B$2+1,Input!$K70,0),'Differentierede effekter'!EO70),0)</f>
        <v>0</v>
      </c>
      <c r="AM70" s="3">
        <f ca="1">IF(AM$2-$B$2&lt;Forudsætninger!$B$4,IF('Differentierede effekter'!EP70="",IF(Forudsætninger!$B$4&gt;AM$2-$B$2,Input!$G70,0)+IF(Forudsætninger!$B$4=AM$2-$B$2+1,Input!$K70,0),'Differentierede effekter'!EP70),0)</f>
        <v>0</v>
      </c>
      <c r="AN70" s="3">
        <f ca="1">IF(AN$2-$B$2&lt;Forudsætninger!$B$4,IF('Differentierede effekter'!ET70="",IF(Forudsætninger!$B$4&gt;AN$2-$B$2,Input!$G70,0)+IF(Forudsætninger!$B$4=AN$2-$B$2+1,Input!$K70,0),'Differentierede effekter'!ET70),0)</f>
        <v>0</v>
      </c>
      <c r="AO70" s="3">
        <f ca="1">IF(AO$2-$B$2&lt;Forudsætninger!$B$4,IF('Differentierede effekter'!EX70="",IF(Forudsætninger!$B$4&gt;AO$2-$B$2,Input!$G70,0)+IF(Forudsætninger!$B$4=AO$2-$B$2+1,Input!$K70,0),'Differentierede effekter'!EX70),0)</f>
        <v>0</v>
      </c>
      <c r="AP70" s="3">
        <f ca="1">IF(AP$2-$B$2&lt;Forudsætninger!$B$4,IF('Differentierede effekter'!FB70="",IF(Forudsætninger!$B$4&gt;AP$2-$B$2,Input!$G70,0)+IF(Forudsætninger!$B$4=AP$2-$B$2+1,Input!$K70,0),'Differentierede effekter'!FB70),0)</f>
        <v>0</v>
      </c>
      <c r="AQ70" s="3">
        <f ca="1">IF(AQ$2-$B$2&lt;Forudsætninger!$B$4,IF('Differentierede effekter'!FF70="",IF(Forudsætninger!$B$4&gt;AQ$2-$B$2,Input!$G70,0)+IF(Forudsætninger!$B$4=AQ$2-$B$2+1,Input!$K70,0),'Differentierede effekter'!FF70),0)</f>
        <v>0</v>
      </c>
      <c r="AR70" s="3">
        <f ca="1">IF(AR$2-$B$2&lt;Forudsætninger!$B$4,IF('Differentierede effekter'!FJ70="",IF(Forudsætninger!$B$4&gt;AR$2-$B$2,Input!$G70,0)+IF(Forudsætninger!$B$4=AR$2-$B$2+1,Input!$K70,0),'Differentierede effekter'!FJ70),0)</f>
        <v>0</v>
      </c>
      <c r="AS70" s="3">
        <f ca="1">IF(AS$2-$B$2&lt;Forudsætninger!$B$4,IF('Differentierede effekter'!FN70="",IF(Forudsætninger!$B$4&gt;AS$2-$B$2,Input!$G70,0)+IF(Forudsætninger!$B$4=AS$2-$B$2+1,Input!$K70,0),'Differentierede effekter'!FN70),0)</f>
        <v>0</v>
      </c>
      <c r="AT70" s="3">
        <f ca="1">IF(AT$2-$B$2&lt;Forudsætninger!$B$4,IF('Differentierede effekter'!FR70="",IF(Forudsætninger!$B$4&gt;AT$2-$B$2,Input!$G70,0)+IF(Forudsætninger!$B$4=AT$2-$B$2+1,Input!$K70,0),'Differentierede effekter'!FR70),0)</f>
        <v>0</v>
      </c>
      <c r="AU70" s="3">
        <f ca="1">IF(AU$2-$B$2&lt;Forudsætninger!$B$4,IF('Differentierede effekter'!FV70="",IF(Forudsætninger!$B$4&gt;AU$2-$B$2,Input!$G70,0)+IF(Forudsætninger!$B$4=AU$2-$B$2+1,Input!$K70,0),'Differentierede effekter'!FV70),0)</f>
        <v>0</v>
      </c>
      <c r="AV70" s="3">
        <f ca="1">IF(AV$2-$B$2&lt;Forudsætninger!$B$4,IF('Differentierede effekter'!FZ70="",IF(Forudsætninger!$B$4&gt;AV$2-$B$2,Input!$G70,0)+IF(Forudsætninger!$B$4=AV$2-$B$2+1,Input!$K70,0),'Differentierede effekter'!FZ70),0)</f>
        <v>0</v>
      </c>
      <c r="AW70" s="3">
        <f ca="1">IF(AW$2-$B$2&lt;Forudsætninger!$B$4,IF('Differentierede effekter'!GD70="",IF(Forudsætninger!$B$4&gt;AW$2-$B$2,Input!$G70,0)+IF(Forudsætninger!$B$4=AW$2-$B$2+1,Input!$K70,0),'Differentierede effekter'!GD70),0)</f>
        <v>0</v>
      </c>
      <c r="AX70" s="3">
        <f ca="1">IF(AX$2-$B$2&lt;Forudsætninger!$B$4,IF('Differentierede effekter'!GH70="",IF(Forudsætninger!$B$4&gt;AX$2-$B$2,Input!$G70,0)+IF(Forudsætninger!$B$4=AX$2-$B$2+1,Input!$K70,0),'Differentierede effekter'!GH70),0)</f>
        <v>0</v>
      </c>
      <c r="AY70" s="3">
        <f ca="1">IF(AY$2-$B$2&lt;Forudsætninger!$B$4,IF('Differentierede effekter'!GL70="",IF(Forudsætninger!$B$4&gt;AY$2-$B$2,Input!$G70,0)+IF(Forudsætninger!$B$4=AY$2-$B$2+1,Input!$K70,0),'Differentierede effekter'!GL70),0)</f>
        <v>0</v>
      </c>
      <c r="AZ70" s="4">
        <f ca="1">NPV(Forudsætninger!$B$2,BA70:CX70)*(1+Forudsætninger!$B$2)</f>
        <v>0</v>
      </c>
      <c r="BA70" s="3">
        <f ca="1">Forudsætninger!B150*B70</f>
        <v>0</v>
      </c>
      <c r="BB70" s="3">
        <f ca="1">Forudsætninger!C150*C70</f>
        <v>0</v>
      </c>
      <c r="BC70" s="3">
        <f ca="1">Forudsætninger!D150*D70</f>
        <v>0</v>
      </c>
      <c r="BD70" s="3">
        <f ca="1">Forudsætninger!E150*E70</f>
        <v>0</v>
      </c>
      <c r="BE70" s="3">
        <f ca="1">Forudsætninger!F150*F70</f>
        <v>0</v>
      </c>
      <c r="BF70" s="3">
        <f ca="1">Forudsætninger!G150*G70</f>
        <v>0</v>
      </c>
      <c r="BG70" s="3">
        <f ca="1">Forudsætninger!H150*H70</f>
        <v>0</v>
      </c>
      <c r="BH70" s="3">
        <f ca="1">Forudsætninger!I150*I70</f>
        <v>0</v>
      </c>
      <c r="BI70" s="3">
        <f ca="1">Forudsætninger!J150*J70</f>
        <v>0</v>
      </c>
      <c r="BJ70" s="3">
        <f ca="1">Forudsætninger!K150*K70</f>
        <v>0</v>
      </c>
      <c r="BK70" s="3">
        <f ca="1">Forudsætninger!L150*L70</f>
        <v>0</v>
      </c>
      <c r="BL70" s="3">
        <f ca="1">Forudsætninger!M150*M70</f>
        <v>0</v>
      </c>
      <c r="BM70" s="3">
        <f ca="1">Forudsætninger!N150*N70</f>
        <v>0</v>
      </c>
      <c r="BN70" s="3">
        <f ca="1">Forudsætninger!O150*O70</f>
        <v>0</v>
      </c>
      <c r="BO70" s="3">
        <f ca="1">Forudsætninger!P150*P70</f>
        <v>0</v>
      </c>
      <c r="BP70" s="3">
        <f ca="1">Forudsætninger!Q150*Q70</f>
        <v>0</v>
      </c>
      <c r="BQ70" s="3">
        <f ca="1">Forudsætninger!R150*R70</f>
        <v>0</v>
      </c>
      <c r="BR70" s="3">
        <f ca="1">Forudsætninger!S150*S70</f>
        <v>0</v>
      </c>
      <c r="BS70" s="3">
        <f ca="1">Forudsætninger!T150*T70</f>
        <v>0</v>
      </c>
      <c r="BT70" s="3">
        <f ca="1">Forudsætninger!U150*U70</f>
        <v>0</v>
      </c>
      <c r="BU70" s="3">
        <f ca="1">Forudsætninger!V150*V70</f>
        <v>0</v>
      </c>
      <c r="BV70" s="3">
        <f ca="1">Forudsætninger!W150*W70</f>
        <v>0</v>
      </c>
      <c r="BW70" s="3">
        <f ca="1">Forudsætninger!X150*X70</f>
        <v>0</v>
      </c>
      <c r="BX70" s="3">
        <f ca="1">Forudsætninger!Y150*Y70</f>
        <v>0</v>
      </c>
      <c r="BY70" s="3">
        <f ca="1">Forudsætninger!Z150*Z70</f>
        <v>0</v>
      </c>
      <c r="BZ70" s="3">
        <f ca="1">Forudsætninger!AA150*AA70</f>
        <v>0</v>
      </c>
      <c r="CA70" s="3">
        <f ca="1">Forudsætninger!AB150*AB70</f>
        <v>0</v>
      </c>
      <c r="CB70" s="3">
        <f ca="1">Forudsætninger!AC150*AC70</f>
        <v>0</v>
      </c>
      <c r="CC70" s="3">
        <f ca="1">Forudsætninger!AD150*AD70</f>
        <v>0</v>
      </c>
      <c r="CD70" s="3">
        <f ca="1">Forudsætninger!AE150*AE70</f>
        <v>0</v>
      </c>
      <c r="CE70" s="3">
        <f ca="1">Forudsætninger!AF150*AF70</f>
        <v>0</v>
      </c>
      <c r="CF70" s="3">
        <f ca="1">Forudsætninger!AG150*AG70</f>
        <v>0</v>
      </c>
      <c r="CG70" s="3">
        <f ca="1">Forudsætninger!AH150*AH70</f>
        <v>0</v>
      </c>
      <c r="CH70" s="3">
        <f ca="1">Forudsætninger!AI150*AI70</f>
        <v>0</v>
      </c>
      <c r="CI70" s="3">
        <f ca="1">Forudsætninger!AJ150*AJ70</f>
        <v>0</v>
      </c>
      <c r="CJ70" s="3">
        <f ca="1">Forudsætninger!AK150*AK70</f>
        <v>0</v>
      </c>
      <c r="CK70" s="3">
        <f ca="1">Forudsætninger!AL150*AL70</f>
        <v>0</v>
      </c>
      <c r="CL70" s="3">
        <f ca="1">Forudsætninger!AM150*AM70</f>
        <v>0</v>
      </c>
      <c r="CM70" s="3">
        <f ca="1">Forudsætninger!AN150*AN70</f>
        <v>0</v>
      </c>
      <c r="CN70" s="3">
        <f ca="1">Forudsætninger!AO150*AO70</f>
        <v>0</v>
      </c>
      <c r="CO70" s="3">
        <f ca="1">Forudsætninger!AP150*AP70</f>
        <v>0</v>
      </c>
      <c r="CP70" s="3">
        <f ca="1">Forudsætninger!AQ150*AQ70</f>
        <v>0</v>
      </c>
      <c r="CQ70" s="3">
        <f ca="1">Forudsætninger!AR150*AR70</f>
        <v>0</v>
      </c>
      <c r="CR70" s="3">
        <f ca="1">Forudsætninger!AS150*AS70</f>
        <v>0</v>
      </c>
      <c r="CS70" s="3">
        <f ca="1">Forudsætninger!AT150*AT70</f>
        <v>0</v>
      </c>
      <c r="CT70" s="3">
        <f ca="1">Forudsætninger!AU150*AU70</f>
        <v>0</v>
      </c>
      <c r="CU70" s="3">
        <f ca="1">Forudsætninger!AV150*AV70</f>
        <v>0</v>
      </c>
      <c r="CV70" s="3">
        <f ca="1">Forudsætninger!AW150*AW70</f>
        <v>0</v>
      </c>
      <c r="CW70" s="3">
        <f ca="1">Forudsætninger!AX150*AX70</f>
        <v>0</v>
      </c>
      <c r="CX70" s="3">
        <f ca="1">Forudsætninger!AY150*AY70</f>
        <v>0</v>
      </c>
      <c r="CY70" s="4">
        <f ca="1">NPV(Forudsætninger!$B$3,CZ70:EW70)*(1+Forudsætninger!$B$3)</f>
        <v>0</v>
      </c>
      <c r="CZ70" s="3">
        <f ca="1">Forudsætninger!E296*B70</f>
        <v>0</v>
      </c>
      <c r="DA70" s="3">
        <f ca="1">Forudsætninger!F296*C70</f>
        <v>0</v>
      </c>
      <c r="DB70" s="3">
        <f ca="1">Forudsætninger!G296*D70</f>
        <v>0</v>
      </c>
      <c r="DC70" s="3">
        <f ca="1">Forudsætninger!H296*E70</f>
        <v>0</v>
      </c>
      <c r="DD70" s="3">
        <f ca="1">Forudsætninger!I296*F70</f>
        <v>0</v>
      </c>
      <c r="DE70" s="3">
        <f ca="1">Forudsætninger!J296*G70</f>
        <v>0</v>
      </c>
      <c r="DF70" s="3">
        <f ca="1">Forudsætninger!K296*H70</f>
        <v>0</v>
      </c>
      <c r="DG70" s="3">
        <f ca="1">Forudsætninger!L296*I70</f>
        <v>0</v>
      </c>
      <c r="DH70" s="3">
        <f ca="1">Forudsætninger!M296*J70</f>
        <v>0</v>
      </c>
      <c r="DI70" s="3">
        <f ca="1">Forudsætninger!N296*K70</f>
        <v>0</v>
      </c>
      <c r="DJ70" s="3">
        <f ca="1">Forudsætninger!O296*L70</f>
        <v>0</v>
      </c>
      <c r="DK70" s="3">
        <f ca="1">Forudsætninger!P296*M70</f>
        <v>0</v>
      </c>
      <c r="DL70" s="3">
        <f ca="1">Forudsætninger!Q296*N70</f>
        <v>0</v>
      </c>
      <c r="DM70" s="3">
        <f ca="1">Forudsætninger!R296*O70</f>
        <v>0</v>
      </c>
      <c r="DN70" s="3">
        <f ca="1">Forudsætninger!S296*P70</f>
        <v>0</v>
      </c>
      <c r="DO70" s="3">
        <f ca="1">Forudsætninger!T296*Q70</f>
        <v>0</v>
      </c>
      <c r="DP70" s="3">
        <f ca="1">Forudsætninger!U296*R70</f>
        <v>0</v>
      </c>
      <c r="DQ70" s="3">
        <f ca="1">Forudsætninger!V296*S70</f>
        <v>0</v>
      </c>
      <c r="DR70" s="3">
        <f ca="1">Forudsætninger!W296*T70</f>
        <v>0</v>
      </c>
      <c r="DS70" s="3">
        <f ca="1">Forudsætninger!X296*U70</f>
        <v>0</v>
      </c>
      <c r="DT70" s="3">
        <f ca="1">Forudsætninger!Y296*V70</f>
        <v>0</v>
      </c>
      <c r="DU70" s="3">
        <f ca="1">Forudsætninger!Z296*W70</f>
        <v>0</v>
      </c>
      <c r="DV70" s="3">
        <f ca="1">Forudsætninger!AA296*X70</f>
        <v>0</v>
      </c>
      <c r="DW70" s="3">
        <f ca="1">Forudsætninger!AB296*Y70</f>
        <v>0</v>
      </c>
      <c r="DX70" s="3">
        <f ca="1">Forudsætninger!AC296*Z70</f>
        <v>0</v>
      </c>
      <c r="DY70" s="3">
        <f ca="1">Forudsætninger!AD296*AA70</f>
        <v>0</v>
      </c>
      <c r="DZ70" s="3">
        <f ca="1">Forudsætninger!AE296*AB70</f>
        <v>0</v>
      </c>
      <c r="EA70" s="3">
        <f ca="1">Forudsætninger!AF296*AC70</f>
        <v>0</v>
      </c>
      <c r="EB70" s="3">
        <f ca="1">Forudsætninger!AG296*AD70</f>
        <v>0</v>
      </c>
      <c r="EC70" s="3">
        <f ca="1">Forudsætninger!AH296*AE70</f>
        <v>0</v>
      </c>
      <c r="ED70" s="3">
        <f ca="1">Forudsætninger!AI296*AF70</f>
        <v>0</v>
      </c>
      <c r="EE70" s="3">
        <f ca="1">Forudsætninger!AJ296*AG70</f>
        <v>0</v>
      </c>
      <c r="EF70" s="3">
        <f ca="1">Forudsætninger!AK296*AH70</f>
        <v>0</v>
      </c>
      <c r="EG70" s="3">
        <f ca="1">Forudsætninger!AL296*AI70</f>
        <v>0</v>
      </c>
      <c r="EH70" s="3">
        <f ca="1">Forudsætninger!AM296*AJ70</f>
        <v>0</v>
      </c>
      <c r="EI70" s="3">
        <f ca="1">Forudsætninger!AN296*AK70</f>
        <v>0</v>
      </c>
      <c r="EJ70" s="3">
        <f ca="1">Forudsætninger!AO296*AL70</f>
        <v>0</v>
      </c>
      <c r="EK70" s="3">
        <f ca="1">Forudsætninger!AP296*AM70</f>
        <v>0</v>
      </c>
      <c r="EL70" s="3">
        <f ca="1">Forudsætninger!AQ296*AN70</f>
        <v>0</v>
      </c>
      <c r="EM70" s="3">
        <f ca="1">Forudsætninger!AR296*AO70</f>
        <v>0</v>
      </c>
      <c r="EN70" s="3">
        <f ca="1">Forudsætninger!AS296*AP70</f>
        <v>0</v>
      </c>
      <c r="EO70" s="3">
        <f ca="1">Forudsætninger!AT296*AQ70</f>
        <v>0</v>
      </c>
      <c r="EP70" s="3">
        <f ca="1">Forudsætninger!AU296*AR70</f>
        <v>0</v>
      </c>
      <c r="EQ70" s="3">
        <f ca="1">Forudsætninger!AV296*AS70</f>
        <v>0</v>
      </c>
      <c r="ER70" s="3">
        <f ca="1">Forudsætninger!AW296*AT70</f>
        <v>0</v>
      </c>
      <c r="ES70" s="3">
        <f ca="1">Forudsætninger!AX296*AU70</f>
        <v>0</v>
      </c>
      <c r="ET70" s="3">
        <f ca="1">Forudsætninger!AY296*AV70</f>
        <v>0</v>
      </c>
      <c r="EU70" s="3">
        <f ca="1">Forudsætninger!AZ296*AW70</f>
        <v>0</v>
      </c>
      <c r="EV70" s="3">
        <f ca="1">Forudsætninger!BA296*AX70</f>
        <v>0</v>
      </c>
      <c r="EW70" s="3">
        <f ca="1">Forudsætninger!BB296*AY70</f>
        <v>0</v>
      </c>
      <c r="EX70" s="3">
        <f ca="1">IF(Input!$B70="I",$AZ70,0)</f>
        <v>0</v>
      </c>
      <c r="EY70" s="3">
        <f ca="1">IF(Input!$B70="II",$AZ70,0)</f>
        <v>0</v>
      </c>
      <c r="EZ70" s="3">
        <f ca="1">IF(Input!$B70="III",$AZ70,0)</f>
        <v>0</v>
      </c>
      <c r="FA70" s="3">
        <f ca="1">IF(Input!$B70="IV",$AZ70,0)</f>
        <v>0</v>
      </c>
      <c r="FB70" s="3">
        <f ca="1">IF(Input!$B70="I",$CY70,0)</f>
        <v>0</v>
      </c>
      <c r="FC70" s="3">
        <f ca="1">IF(Input!$B70="II",$CY70,0)</f>
        <v>0</v>
      </c>
      <c r="FD70" s="3">
        <f ca="1">IF(Input!$B70="III",$CY70,0)</f>
        <v>0</v>
      </c>
      <c r="FE70" s="3">
        <f ca="1">IF(Input!$B70="IV",$CY70,0)</f>
        <v>0</v>
      </c>
      <c r="FF70" s="3">
        <f ca="1">IF(Input!$C70="Økonomisk",$AZ70,0)</f>
        <v>0</v>
      </c>
      <c r="FG70" s="3">
        <f ca="1">IF(Input!$C70="Miljø",$AZ70,0)</f>
        <v>0</v>
      </c>
    </row>
    <row r="71" spans="1:163">
      <c r="A71" s="2" t="str">
        <f ca="1">IF(Input!A71="","",Input!A71)</f>
        <v/>
      </c>
      <c r="B71" s="3">
        <f ca="1">IF('Differentierede effekter'!D71="",Input!J71+Input!G71+IF(Forudsætninger!$B$4=1,Input!K71,0),'Differentierede effekter'!D71)</f>
        <v>0</v>
      </c>
      <c r="C71" s="3">
        <f ca="1">IF(C$2-$B$2&lt;Forudsætninger!$B$4,IF('Differentierede effekter'!H71="",IF(Forudsætninger!$B$4&gt;C$2-$B$2,Input!$G71,0)+IF(Forudsætninger!$B$4=C$2-$B$2+1,Input!$K71,0),'Differentierede effekter'!H71),0)</f>
        <v>0</v>
      </c>
      <c r="D71" s="3">
        <f ca="1">IF(D$2-$B$2&lt;Forudsætninger!$B$4,IF('Differentierede effekter'!L71="",IF(Forudsætninger!$B$4&gt;D$2-$B$2,Input!$G71,0)+IF(Forudsætninger!$B$4=D$2-$B$2+1,Input!$K71,0),'Differentierede effekter'!L71),0)</f>
        <v>0</v>
      </c>
      <c r="E71" s="3">
        <f ca="1">IF(E$2-$B$2&lt;Forudsætninger!$B$4,IF('Differentierede effekter'!P71="",IF(Forudsætninger!$B$4&gt;E$2-$B$2,Input!$G71,0)+IF(Forudsætninger!$B$4=E$2-$B$2+1,Input!$K71,0),'Differentierede effekter'!P71),0)</f>
        <v>0</v>
      </c>
      <c r="F71" s="3">
        <f ca="1">IF(F$2-$B$2&lt;Forudsætninger!$B$4,IF('Differentierede effekter'!T71="",IF(Forudsætninger!$B$4&gt;F$2-$B$2,Input!$G71,0)+IF(Forudsætninger!$B$4=F$2-$B$2+1,Input!$K71,0),'Differentierede effekter'!T71),0)</f>
        <v>0</v>
      </c>
      <c r="G71" s="3">
        <f ca="1">IF(G$2-$B$2&lt;Forudsætninger!$B$4,IF('Differentierede effekter'!X71="",IF(Forudsætninger!$B$4&gt;G$2-$B$2,Input!$G71,0)+IF(Forudsætninger!$B$4=G$2-$B$2+1,Input!$K71,0),'Differentierede effekter'!X71),0)</f>
        <v>0</v>
      </c>
      <c r="H71" s="3">
        <f ca="1">IF(H$2-$B$2&lt;Forudsætninger!$B$4,IF('Differentierede effekter'!AB71="",IF(Forudsætninger!$B$4&gt;H$2-$B$2,Input!$G71,0)+IF(Forudsætninger!$B$4=H$2-$B$2+1,Input!$K71,0),'Differentierede effekter'!AB71),0)</f>
        <v>0</v>
      </c>
      <c r="I71" s="3">
        <f ca="1">IF(I$2-$B$2&lt;Forudsætninger!$B$4,IF('Differentierede effekter'!AF71="",IF(Forudsætninger!$B$4&gt;I$2-$B$2,Input!$G71,0)+IF(Forudsætninger!$B$4=I$2-$B$2+1,Input!$K71,0),'Differentierede effekter'!AF71),0)</f>
        <v>0</v>
      </c>
      <c r="J71" s="3">
        <f ca="1">IF(J$2-$B$2&lt;Forudsætninger!$B$4,IF('Differentierede effekter'!AJ71="",IF(Forudsætninger!$B$4&gt;J$2-$B$2,Input!$G71,0)+IF(Forudsætninger!$B$4=J$2-$B$2+1,Input!$K71,0),'Differentierede effekter'!AJ71),0)</f>
        <v>0</v>
      </c>
      <c r="K71" s="3">
        <f ca="1">IF(K$2-$B$2&lt;Forudsætninger!$B$4,IF('Differentierede effekter'!AN71="",IF(Forudsætninger!$B$4&gt;K$2-$B$2,Input!$G71,0)+IF(Forudsætninger!$B$4=K$2-$B$2+1,Input!$K71,0),'Differentierede effekter'!AN71),0)</f>
        <v>0</v>
      </c>
      <c r="L71" s="3">
        <f ca="1">IF(L$2-$B$2&lt;Forudsætninger!$B$4,IF('Differentierede effekter'!AR71="",IF(Forudsætninger!$B$4&gt;L$2-$B$2,Input!$G71,0)+IF(Forudsætninger!$B$4=L$2-$B$2+1,Input!$K71,0),'Differentierede effekter'!AR71),0)</f>
        <v>0</v>
      </c>
      <c r="M71" s="3">
        <f ca="1">IF(M$2-$B$2&lt;Forudsætninger!$B$4,IF('Differentierede effekter'!AV71="",IF(Forudsætninger!$B$4&gt;M$2-$B$2,Input!$G71,0)+IF(Forudsætninger!$B$4=M$2-$B$2+1,Input!$K71,0),'Differentierede effekter'!AV71),0)</f>
        <v>0</v>
      </c>
      <c r="N71" s="3">
        <f ca="1">IF(N$2-$B$2&lt;Forudsætninger!$B$4,IF('Differentierede effekter'!AZ71="",IF(Forudsætninger!$B$4&gt;N$2-$B$2,Input!$G71,0)+IF(Forudsætninger!$B$4=N$2-$B$2+1,Input!$K71,0),'Differentierede effekter'!AZ71),0)</f>
        <v>0</v>
      </c>
      <c r="O71" s="3">
        <f ca="1">IF(O$2-$B$2&lt;Forudsætninger!$B$4,IF('Differentierede effekter'!BD71="",IF(Forudsætninger!$B$4&gt;O$2-$B$2,Input!$G71,0)+IF(Forudsætninger!$B$4=O$2-$B$2+1,Input!$K71,0),'Differentierede effekter'!BD71),0)</f>
        <v>0</v>
      </c>
      <c r="P71" s="3">
        <f ca="1">IF(P$2-$B$2&lt;Forudsætninger!$B$4,IF('Differentierede effekter'!BH71="",IF(Forudsætninger!$B$4&gt;P$2-$B$2,Input!$G71,0)+IF(Forudsætninger!$B$4=P$2-$B$2+1,Input!$K71,0),'Differentierede effekter'!BH71),0)</f>
        <v>0</v>
      </c>
      <c r="Q71" s="3">
        <f ca="1">IF(Q$2-$B$2&lt;Forudsætninger!$B$4,IF('Differentierede effekter'!BL71="",IF(Forudsætninger!$B$4&gt;Q$2-$B$2,Input!$G71,0)+IF(Forudsætninger!$B$4=Q$2-$B$2+1,Input!$K71,0),'Differentierede effekter'!BL71),0)</f>
        <v>0</v>
      </c>
      <c r="R71" s="3">
        <f ca="1">IF(R$2-$B$2&lt;Forudsætninger!$B$4,IF('Differentierede effekter'!BP71="",IF(Forudsætninger!$B$4&gt;R$2-$B$2,Input!$G71,0)+IF(Forudsætninger!$B$4=R$2-$B$2+1,Input!$K71,0),'Differentierede effekter'!BP71),0)</f>
        <v>0</v>
      </c>
      <c r="S71" s="3">
        <f ca="1">IF(S$2-$B$2&lt;Forudsætninger!$B$4,IF('Differentierede effekter'!BT71="",IF(Forudsætninger!$B$4&gt;S$2-$B$2,Input!$G71,0)+IF(Forudsætninger!$B$4=S$2-$B$2+1,Input!$K71,0),'Differentierede effekter'!BT71),0)</f>
        <v>0</v>
      </c>
      <c r="T71" s="3">
        <f ca="1">IF(T$2-$B$2&lt;Forudsætninger!$B$4,IF('Differentierede effekter'!BX71="",IF(Forudsætninger!$B$4&gt;T$2-$B$2,Input!$G71,0)+IF(Forudsætninger!$B$4=T$2-$B$2+1,Input!$K71,0),'Differentierede effekter'!BX71),0)</f>
        <v>0</v>
      </c>
      <c r="U71" s="3">
        <f ca="1">IF(U$2-$B$2&lt;Forudsætninger!$B$4,IF('Differentierede effekter'!CB71="",IF(Forudsætninger!$B$4&gt;U$2-$B$2,Input!$G71,0)+IF(Forudsætninger!$B$4=U$2-$B$2+1,Input!$K71,0),'Differentierede effekter'!CB71),0)</f>
        <v>0</v>
      </c>
      <c r="V71" s="3">
        <f ca="1">IF(V$2-$B$2&lt;Forudsætninger!$B$4,IF('Differentierede effekter'!CF71="",IF(Forudsætninger!$B$4&gt;V$2-$B$2,Input!$G71,0)+IF(Forudsætninger!$B$4=V$2-$B$2+1,Input!$K71,0),'Differentierede effekter'!CF71),0)</f>
        <v>0</v>
      </c>
      <c r="W71" s="3">
        <f ca="1">IF(W$2-$B$2&lt;Forudsætninger!$B$4,IF('Differentierede effekter'!CJ71="",IF(Forudsætninger!$B$4&gt;W$2-$B$2,Input!$G71,0)+IF(Forudsætninger!$B$4=W$2-$B$2+1,Input!$K71,0),'Differentierede effekter'!CJ71),0)</f>
        <v>0</v>
      </c>
      <c r="X71" s="3">
        <f ca="1">IF(X$2-$B$2&lt;Forudsætninger!$B$4,IF('Differentierede effekter'!CN71="",IF(Forudsætninger!$B$4&gt;X$2-$B$2,Input!$G71,0)+IF(Forudsætninger!$B$4=X$2-$B$2+1,Input!$K71,0),'Differentierede effekter'!CN71),0)</f>
        <v>0</v>
      </c>
      <c r="Y71" s="3">
        <f ca="1">IF(Y$2-$B$2&lt;Forudsætninger!$B$4,IF('Differentierede effekter'!CR71="",IF(Forudsætninger!$B$4&gt;Y$2-$B$2,Input!$G71,0)+IF(Forudsætninger!$B$4=Y$2-$B$2+1,Input!$K71,0),'Differentierede effekter'!CR71),0)</f>
        <v>0</v>
      </c>
      <c r="Z71" s="3">
        <f ca="1">IF(Z$2-$B$2&lt;Forudsætninger!$B$4,IF('Differentierede effekter'!CV71="",IF(Forudsætninger!$B$4&gt;Z$2-$B$2,Input!$G71,0)+IF(Forudsætninger!$B$4=Z$2-$B$2+1,Input!$K71,0),'Differentierede effekter'!CV71),0)</f>
        <v>0</v>
      </c>
      <c r="AA71" s="3">
        <f ca="1">IF(AA$2-$B$2&lt;Forudsætninger!$B$4,IF('Differentierede effekter'!CZ71="",IF(Forudsætninger!$B$4&gt;AA$2-$B$2,Input!$G71,0)+IF(Forudsætninger!$B$4=AA$2-$B$2+1,Input!$K71,0),'Differentierede effekter'!CZ71),0)</f>
        <v>0</v>
      </c>
      <c r="AB71" s="3">
        <f ca="1">IF(AB$2-$B$2&lt;Forudsætninger!$B$4,IF('Differentierede effekter'!DD71="",IF(Forudsætninger!$B$4&gt;AB$2-$B$2,Input!$G71,0)+IF(Forudsætninger!$B$4=AB$2-$B$2+1,Input!$K71,0),'Differentierede effekter'!DD71),0)</f>
        <v>0</v>
      </c>
      <c r="AC71" s="3">
        <f ca="1">IF(AC$2-$B$2&lt;Forudsætninger!$B$4,IF('Differentierede effekter'!DH71="",IF(Forudsætninger!$B$4&gt;AC$2-$B$2,Input!$G71,0)+IF(Forudsætninger!$B$4=AC$2-$B$2+1,Input!$K71,0),'Differentierede effekter'!DH71),0)</f>
        <v>0</v>
      </c>
      <c r="AD71" s="3">
        <f ca="1">IF(AD$2-$B$2&lt;Forudsætninger!$B$4,IF('Differentierede effekter'!DL71="",IF(Forudsætninger!$B$4&gt;AD$2-$B$2,Input!$G71,0)+IF(Forudsætninger!$B$4=AD$2-$B$2+1,Input!$K71,0),'Differentierede effekter'!DL71),0)</f>
        <v>0</v>
      </c>
      <c r="AE71" s="3">
        <f ca="1">IF(AE$2-$B$2&lt;Forudsætninger!$B$4,IF('Differentierede effekter'!DP71="",IF(Forudsætninger!$B$4&gt;AE$2-$B$2,Input!$G71,0)+IF(Forudsætninger!$B$4=AE$2-$B$2+1,Input!$K71,0),'Differentierede effekter'!DP71),0)</f>
        <v>0</v>
      </c>
      <c r="AF71" s="3">
        <f ca="1">IF(AF$2-$B$2&lt;Forudsætninger!$B$4,IF('Differentierede effekter'!DQ71="",IF(Forudsætninger!$B$4&gt;AF$2-$B$2,Input!$G71,0)+IF(Forudsætninger!$B$4=AF$2-$B$2+1,Input!$K71,0),'Differentierede effekter'!DQ71),0)</f>
        <v>0</v>
      </c>
      <c r="AG71" s="3">
        <f ca="1">IF(AG$2-$B$2&lt;Forudsætninger!$B$4,IF('Differentierede effekter'!DU71="",IF(Forudsætninger!$B$4&gt;AG$2-$B$2,Input!$G71,0)+IF(Forudsætninger!$B$4=AG$2-$B$2+1,Input!$K71,0),'Differentierede effekter'!DU71),0)</f>
        <v>0</v>
      </c>
      <c r="AH71" s="3">
        <f ca="1">IF(AH$2-$B$2&lt;Forudsætninger!$B$4,IF('Differentierede effekter'!DY71="",IF(Forudsætninger!$B$4&gt;AH$2-$B$2,Input!$G71,0)+IF(Forudsætninger!$B$4=AH$2-$B$2+1,Input!$K71,0),'Differentierede effekter'!DY71),0)</f>
        <v>0</v>
      </c>
      <c r="AI71" s="3">
        <f ca="1">IF(AI$2-$B$2&lt;Forudsætninger!$B$4,IF('Differentierede effekter'!EC71="",IF(Forudsætninger!$B$4&gt;AI$2-$B$2,Input!$G71,0)+IF(Forudsætninger!$B$4=AI$2-$B$2+1,Input!$K71,0),'Differentierede effekter'!EC71),0)</f>
        <v>0</v>
      </c>
      <c r="AJ71" s="3">
        <f ca="1">IF(AJ$2-$B$2&lt;Forudsætninger!$B$4,IF('Differentierede effekter'!EG71="",IF(Forudsætninger!$B$4&gt;AJ$2-$B$2,Input!$G71,0)+IF(Forudsætninger!$B$4=AJ$2-$B$2+1,Input!$K71,0),'Differentierede effekter'!EG71),0)</f>
        <v>0</v>
      </c>
      <c r="AK71" s="3">
        <f ca="1">IF(AK$2-$B$2&lt;Forudsætninger!$B$4,IF('Differentierede effekter'!EK71="",IF(Forudsætninger!$B$4&gt;AK$2-$B$2,Input!$G71,0)+IF(Forudsætninger!$B$4=AK$2-$B$2+1,Input!$K71,0),'Differentierede effekter'!EK71),0)</f>
        <v>0</v>
      </c>
      <c r="AL71" s="3">
        <f ca="1">IF(AL$2-$B$2&lt;Forudsætninger!$B$4,IF('Differentierede effekter'!EO71="",IF(Forudsætninger!$B$4&gt;AL$2-$B$2,Input!$G71,0)+IF(Forudsætninger!$B$4=AL$2-$B$2+1,Input!$K71,0),'Differentierede effekter'!EO71),0)</f>
        <v>0</v>
      </c>
      <c r="AM71" s="3">
        <f ca="1">IF(AM$2-$B$2&lt;Forudsætninger!$B$4,IF('Differentierede effekter'!EP71="",IF(Forudsætninger!$B$4&gt;AM$2-$B$2,Input!$G71,0)+IF(Forudsætninger!$B$4=AM$2-$B$2+1,Input!$K71,0),'Differentierede effekter'!EP71),0)</f>
        <v>0</v>
      </c>
      <c r="AN71" s="3">
        <f ca="1">IF(AN$2-$B$2&lt;Forudsætninger!$B$4,IF('Differentierede effekter'!ET71="",IF(Forudsætninger!$B$4&gt;AN$2-$B$2,Input!$G71,0)+IF(Forudsætninger!$B$4=AN$2-$B$2+1,Input!$K71,0),'Differentierede effekter'!ET71),0)</f>
        <v>0</v>
      </c>
      <c r="AO71" s="3">
        <f ca="1">IF(AO$2-$B$2&lt;Forudsætninger!$B$4,IF('Differentierede effekter'!EX71="",IF(Forudsætninger!$B$4&gt;AO$2-$B$2,Input!$G71,0)+IF(Forudsætninger!$B$4=AO$2-$B$2+1,Input!$K71,0),'Differentierede effekter'!EX71),0)</f>
        <v>0</v>
      </c>
      <c r="AP71" s="3">
        <f ca="1">IF(AP$2-$B$2&lt;Forudsætninger!$B$4,IF('Differentierede effekter'!FB71="",IF(Forudsætninger!$B$4&gt;AP$2-$B$2,Input!$G71,0)+IF(Forudsætninger!$B$4=AP$2-$B$2+1,Input!$K71,0),'Differentierede effekter'!FB71),0)</f>
        <v>0</v>
      </c>
      <c r="AQ71" s="3">
        <f ca="1">IF(AQ$2-$B$2&lt;Forudsætninger!$B$4,IF('Differentierede effekter'!FF71="",IF(Forudsætninger!$B$4&gt;AQ$2-$B$2,Input!$G71,0)+IF(Forudsætninger!$B$4=AQ$2-$B$2+1,Input!$K71,0),'Differentierede effekter'!FF71),0)</f>
        <v>0</v>
      </c>
      <c r="AR71" s="3">
        <f ca="1">IF(AR$2-$B$2&lt;Forudsætninger!$B$4,IF('Differentierede effekter'!FJ71="",IF(Forudsætninger!$B$4&gt;AR$2-$B$2,Input!$G71,0)+IF(Forudsætninger!$B$4=AR$2-$B$2+1,Input!$K71,0),'Differentierede effekter'!FJ71),0)</f>
        <v>0</v>
      </c>
      <c r="AS71" s="3">
        <f ca="1">IF(AS$2-$B$2&lt;Forudsætninger!$B$4,IF('Differentierede effekter'!FN71="",IF(Forudsætninger!$B$4&gt;AS$2-$B$2,Input!$G71,0)+IF(Forudsætninger!$B$4=AS$2-$B$2+1,Input!$K71,0),'Differentierede effekter'!FN71),0)</f>
        <v>0</v>
      </c>
      <c r="AT71" s="3">
        <f ca="1">IF(AT$2-$B$2&lt;Forudsætninger!$B$4,IF('Differentierede effekter'!FR71="",IF(Forudsætninger!$B$4&gt;AT$2-$B$2,Input!$G71,0)+IF(Forudsætninger!$B$4=AT$2-$B$2+1,Input!$K71,0),'Differentierede effekter'!FR71),0)</f>
        <v>0</v>
      </c>
      <c r="AU71" s="3">
        <f ca="1">IF(AU$2-$B$2&lt;Forudsætninger!$B$4,IF('Differentierede effekter'!FV71="",IF(Forudsætninger!$B$4&gt;AU$2-$B$2,Input!$G71,0)+IF(Forudsætninger!$B$4=AU$2-$B$2+1,Input!$K71,0),'Differentierede effekter'!FV71),0)</f>
        <v>0</v>
      </c>
      <c r="AV71" s="3">
        <f ca="1">IF(AV$2-$B$2&lt;Forudsætninger!$B$4,IF('Differentierede effekter'!FZ71="",IF(Forudsætninger!$B$4&gt;AV$2-$B$2,Input!$G71,0)+IF(Forudsætninger!$B$4=AV$2-$B$2+1,Input!$K71,0),'Differentierede effekter'!FZ71),0)</f>
        <v>0</v>
      </c>
      <c r="AW71" s="3">
        <f ca="1">IF(AW$2-$B$2&lt;Forudsætninger!$B$4,IF('Differentierede effekter'!GD71="",IF(Forudsætninger!$B$4&gt;AW$2-$B$2,Input!$G71,0)+IF(Forudsætninger!$B$4=AW$2-$B$2+1,Input!$K71,0),'Differentierede effekter'!GD71),0)</f>
        <v>0</v>
      </c>
      <c r="AX71" s="3">
        <f ca="1">IF(AX$2-$B$2&lt;Forudsætninger!$B$4,IF('Differentierede effekter'!GH71="",IF(Forudsætninger!$B$4&gt;AX$2-$B$2,Input!$G71,0)+IF(Forudsætninger!$B$4=AX$2-$B$2+1,Input!$K71,0),'Differentierede effekter'!GH71),0)</f>
        <v>0</v>
      </c>
      <c r="AY71" s="3">
        <f ca="1">IF(AY$2-$B$2&lt;Forudsætninger!$B$4,IF('Differentierede effekter'!GL71="",IF(Forudsætninger!$B$4&gt;AY$2-$B$2,Input!$G71,0)+IF(Forudsætninger!$B$4=AY$2-$B$2+1,Input!$K71,0),'Differentierede effekter'!GL71),0)</f>
        <v>0</v>
      </c>
      <c r="AZ71" s="4">
        <f ca="1">NPV(Forudsætninger!$B$2,BA71:CX71)*(1+Forudsætninger!$B$2)</f>
        <v>0</v>
      </c>
      <c r="BA71" s="3">
        <f ca="1">Forudsætninger!B151*B71</f>
        <v>0</v>
      </c>
      <c r="BB71" s="3">
        <f ca="1">Forudsætninger!C151*C71</f>
        <v>0</v>
      </c>
      <c r="BC71" s="3">
        <f ca="1">Forudsætninger!D151*D71</f>
        <v>0</v>
      </c>
      <c r="BD71" s="3">
        <f ca="1">Forudsætninger!E151*E71</f>
        <v>0</v>
      </c>
      <c r="BE71" s="3">
        <f ca="1">Forudsætninger!F151*F71</f>
        <v>0</v>
      </c>
      <c r="BF71" s="3">
        <f ca="1">Forudsætninger!G151*G71</f>
        <v>0</v>
      </c>
      <c r="BG71" s="3">
        <f ca="1">Forudsætninger!H151*H71</f>
        <v>0</v>
      </c>
      <c r="BH71" s="3">
        <f ca="1">Forudsætninger!I151*I71</f>
        <v>0</v>
      </c>
      <c r="BI71" s="3">
        <f ca="1">Forudsætninger!J151*J71</f>
        <v>0</v>
      </c>
      <c r="BJ71" s="3">
        <f ca="1">Forudsætninger!K151*K71</f>
        <v>0</v>
      </c>
      <c r="BK71" s="3">
        <f ca="1">Forudsætninger!L151*L71</f>
        <v>0</v>
      </c>
      <c r="BL71" s="3">
        <f ca="1">Forudsætninger!M151*M71</f>
        <v>0</v>
      </c>
      <c r="BM71" s="3">
        <f ca="1">Forudsætninger!N151*N71</f>
        <v>0</v>
      </c>
      <c r="BN71" s="3">
        <f ca="1">Forudsætninger!O151*O71</f>
        <v>0</v>
      </c>
      <c r="BO71" s="3">
        <f ca="1">Forudsætninger!P151*P71</f>
        <v>0</v>
      </c>
      <c r="BP71" s="3">
        <f ca="1">Forudsætninger!Q151*Q71</f>
        <v>0</v>
      </c>
      <c r="BQ71" s="3">
        <f ca="1">Forudsætninger!R151*R71</f>
        <v>0</v>
      </c>
      <c r="BR71" s="3">
        <f ca="1">Forudsætninger!S151*S71</f>
        <v>0</v>
      </c>
      <c r="BS71" s="3">
        <f ca="1">Forudsætninger!T151*T71</f>
        <v>0</v>
      </c>
      <c r="BT71" s="3">
        <f ca="1">Forudsætninger!U151*U71</f>
        <v>0</v>
      </c>
      <c r="BU71" s="3">
        <f ca="1">Forudsætninger!V151*V71</f>
        <v>0</v>
      </c>
      <c r="BV71" s="3">
        <f ca="1">Forudsætninger!W151*W71</f>
        <v>0</v>
      </c>
      <c r="BW71" s="3">
        <f ca="1">Forudsætninger!X151*X71</f>
        <v>0</v>
      </c>
      <c r="BX71" s="3">
        <f ca="1">Forudsætninger!Y151*Y71</f>
        <v>0</v>
      </c>
      <c r="BY71" s="3">
        <f ca="1">Forudsætninger!Z151*Z71</f>
        <v>0</v>
      </c>
      <c r="BZ71" s="3">
        <f ca="1">Forudsætninger!AA151*AA71</f>
        <v>0</v>
      </c>
      <c r="CA71" s="3">
        <f ca="1">Forudsætninger!AB151*AB71</f>
        <v>0</v>
      </c>
      <c r="CB71" s="3">
        <f ca="1">Forudsætninger!AC151*AC71</f>
        <v>0</v>
      </c>
      <c r="CC71" s="3">
        <f ca="1">Forudsætninger!AD151*AD71</f>
        <v>0</v>
      </c>
      <c r="CD71" s="3">
        <f ca="1">Forudsætninger!AE151*AE71</f>
        <v>0</v>
      </c>
      <c r="CE71" s="3">
        <f ca="1">Forudsætninger!AF151*AF71</f>
        <v>0</v>
      </c>
      <c r="CF71" s="3">
        <f ca="1">Forudsætninger!AG151*AG71</f>
        <v>0</v>
      </c>
      <c r="CG71" s="3">
        <f ca="1">Forudsætninger!AH151*AH71</f>
        <v>0</v>
      </c>
      <c r="CH71" s="3">
        <f ca="1">Forudsætninger!AI151*AI71</f>
        <v>0</v>
      </c>
      <c r="CI71" s="3">
        <f ca="1">Forudsætninger!AJ151*AJ71</f>
        <v>0</v>
      </c>
      <c r="CJ71" s="3">
        <f ca="1">Forudsætninger!AK151*AK71</f>
        <v>0</v>
      </c>
      <c r="CK71" s="3">
        <f ca="1">Forudsætninger!AL151*AL71</f>
        <v>0</v>
      </c>
      <c r="CL71" s="3">
        <f ca="1">Forudsætninger!AM151*AM71</f>
        <v>0</v>
      </c>
      <c r="CM71" s="3">
        <f ca="1">Forudsætninger!AN151*AN71</f>
        <v>0</v>
      </c>
      <c r="CN71" s="3">
        <f ca="1">Forudsætninger!AO151*AO71</f>
        <v>0</v>
      </c>
      <c r="CO71" s="3">
        <f ca="1">Forudsætninger!AP151*AP71</f>
        <v>0</v>
      </c>
      <c r="CP71" s="3">
        <f ca="1">Forudsætninger!AQ151*AQ71</f>
        <v>0</v>
      </c>
      <c r="CQ71" s="3">
        <f ca="1">Forudsætninger!AR151*AR71</f>
        <v>0</v>
      </c>
      <c r="CR71" s="3">
        <f ca="1">Forudsætninger!AS151*AS71</f>
        <v>0</v>
      </c>
      <c r="CS71" s="3">
        <f ca="1">Forudsætninger!AT151*AT71</f>
        <v>0</v>
      </c>
      <c r="CT71" s="3">
        <f ca="1">Forudsætninger!AU151*AU71</f>
        <v>0</v>
      </c>
      <c r="CU71" s="3">
        <f ca="1">Forudsætninger!AV151*AV71</f>
        <v>0</v>
      </c>
      <c r="CV71" s="3">
        <f ca="1">Forudsætninger!AW151*AW71</f>
        <v>0</v>
      </c>
      <c r="CW71" s="3">
        <f ca="1">Forudsætninger!AX151*AX71</f>
        <v>0</v>
      </c>
      <c r="CX71" s="3">
        <f ca="1">Forudsætninger!AY151*AY71</f>
        <v>0</v>
      </c>
      <c r="CY71" s="4">
        <f ca="1">NPV(Forudsætninger!$B$3,CZ71:EW71)*(1+Forudsætninger!$B$3)</f>
        <v>0</v>
      </c>
      <c r="CZ71" s="3">
        <f ca="1">Forudsætninger!E297*B71</f>
        <v>0</v>
      </c>
      <c r="DA71" s="3">
        <f ca="1">Forudsætninger!F297*C71</f>
        <v>0</v>
      </c>
      <c r="DB71" s="3">
        <f ca="1">Forudsætninger!G297*D71</f>
        <v>0</v>
      </c>
      <c r="DC71" s="3">
        <f ca="1">Forudsætninger!H297*E71</f>
        <v>0</v>
      </c>
      <c r="DD71" s="3">
        <f ca="1">Forudsætninger!I297*F71</f>
        <v>0</v>
      </c>
      <c r="DE71" s="3">
        <f ca="1">Forudsætninger!J297*G71</f>
        <v>0</v>
      </c>
      <c r="DF71" s="3">
        <f ca="1">Forudsætninger!K297*H71</f>
        <v>0</v>
      </c>
      <c r="DG71" s="3">
        <f ca="1">Forudsætninger!L297*I71</f>
        <v>0</v>
      </c>
      <c r="DH71" s="3">
        <f ca="1">Forudsætninger!M297*J71</f>
        <v>0</v>
      </c>
      <c r="DI71" s="3">
        <f ca="1">Forudsætninger!N297*K71</f>
        <v>0</v>
      </c>
      <c r="DJ71" s="3">
        <f ca="1">Forudsætninger!O297*L71</f>
        <v>0</v>
      </c>
      <c r="DK71" s="3">
        <f ca="1">Forudsætninger!P297*M71</f>
        <v>0</v>
      </c>
      <c r="DL71" s="3">
        <f ca="1">Forudsætninger!Q297*N71</f>
        <v>0</v>
      </c>
      <c r="DM71" s="3">
        <f ca="1">Forudsætninger!R297*O71</f>
        <v>0</v>
      </c>
      <c r="DN71" s="3">
        <f ca="1">Forudsætninger!S297*P71</f>
        <v>0</v>
      </c>
      <c r="DO71" s="3">
        <f ca="1">Forudsætninger!T297*Q71</f>
        <v>0</v>
      </c>
      <c r="DP71" s="3">
        <f ca="1">Forudsætninger!U297*R71</f>
        <v>0</v>
      </c>
      <c r="DQ71" s="3">
        <f ca="1">Forudsætninger!V297*S71</f>
        <v>0</v>
      </c>
      <c r="DR71" s="3">
        <f ca="1">Forudsætninger!W297*T71</f>
        <v>0</v>
      </c>
      <c r="DS71" s="3">
        <f ca="1">Forudsætninger!X297*U71</f>
        <v>0</v>
      </c>
      <c r="DT71" s="3">
        <f ca="1">Forudsætninger!Y297*V71</f>
        <v>0</v>
      </c>
      <c r="DU71" s="3">
        <f ca="1">Forudsætninger!Z297*W71</f>
        <v>0</v>
      </c>
      <c r="DV71" s="3">
        <f ca="1">Forudsætninger!AA297*X71</f>
        <v>0</v>
      </c>
      <c r="DW71" s="3">
        <f ca="1">Forudsætninger!AB297*Y71</f>
        <v>0</v>
      </c>
      <c r="DX71" s="3">
        <f ca="1">Forudsætninger!AC297*Z71</f>
        <v>0</v>
      </c>
      <c r="DY71" s="3">
        <f ca="1">Forudsætninger!AD297*AA71</f>
        <v>0</v>
      </c>
      <c r="DZ71" s="3">
        <f ca="1">Forudsætninger!AE297*AB71</f>
        <v>0</v>
      </c>
      <c r="EA71" s="3">
        <f ca="1">Forudsætninger!AF297*AC71</f>
        <v>0</v>
      </c>
      <c r="EB71" s="3">
        <f ca="1">Forudsætninger!AG297*AD71</f>
        <v>0</v>
      </c>
      <c r="EC71" s="3">
        <f ca="1">Forudsætninger!AH297*AE71</f>
        <v>0</v>
      </c>
      <c r="ED71" s="3">
        <f ca="1">Forudsætninger!AI297*AF71</f>
        <v>0</v>
      </c>
      <c r="EE71" s="3">
        <f ca="1">Forudsætninger!AJ297*AG71</f>
        <v>0</v>
      </c>
      <c r="EF71" s="3">
        <f ca="1">Forudsætninger!AK297*AH71</f>
        <v>0</v>
      </c>
      <c r="EG71" s="3">
        <f ca="1">Forudsætninger!AL297*AI71</f>
        <v>0</v>
      </c>
      <c r="EH71" s="3">
        <f ca="1">Forudsætninger!AM297*AJ71</f>
        <v>0</v>
      </c>
      <c r="EI71" s="3">
        <f ca="1">Forudsætninger!AN297*AK71</f>
        <v>0</v>
      </c>
      <c r="EJ71" s="3">
        <f ca="1">Forudsætninger!AO297*AL71</f>
        <v>0</v>
      </c>
      <c r="EK71" s="3">
        <f ca="1">Forudsætninger!AP297*AM71</f>
        <v>0</v>
      </c>
      <c r="EL71" s="3">
        <f ca="1">Forudsætninger!AQ297*AN71</f>
        <v>0</v>
      </c>
      <c r="EM71" s="3">
        <f ca="1">Forudsætninger!AR297*AO71</f>
        <v>0</v>
      </c>
      <c r="EN71" s="3">
        <f ca="1">Forudsætninger!AS297*AP71</f>
        <v>0</v>
      </c>
      <c r="EO71" s="3">
        <f ca="1">Forudsætninger!AT297*AQ71</f>
        <v>0</v>
      </c>
      <c r="EP71" s="3">
        <f ca="1">Forudsætninger!AU297*AR71</f>
        <v>0</v>
      </c>
      <c r="EQ71" s="3">
        <f ca="1">Forudsætninger!AV297*AS71</f>
        <v>0</v>
      </c>
      <c r="ER71" s="3">
        <f ca="1">Forudsætninger!AW297*AT71</f>
        <v>0</v>
      </c>
      <c r="ES71" s="3">
        <f ca="1">Forudsætninger!AX297*AU71</f>
        <v>0</v>
      </c>
      <c r="ET71" s="3">
        <f ca="1">Forudsætninger!AY297*AV71</f>
        <v>0</v>
      </c>
      <c r="EU71" s="3">
        <f ca="1">Forudsætninger!AZ297*AW71</f>
        <v>0</v>
      </c>
      <c r="EV71" s="3">
        <f ca="1">Forudsætninger!BA297*AX71</f>
        <v>0</v>
      </c>
      <c r="EW71" s="3">
        <f ca="1">Forudsætninger!BB297*AY71</f>
        <v>0</v>
      </c>
      <c r="EX71" s="3">
        <f ca="1">IF(Input!$B71="I",$AZ71,0)</f>
        <v>0</v>
      </c>
      <c r="EY71" s="3">
        <f ca="1">IF(Input!$B71="II",$AZ71,0)</f>
        <v>0</v>
      </c>
      <c r="EZ71" s="3">
        <f ca="1">IF(Input!$B71="III",$AZ71,0)</f>
        <v>0</v>
      </c>
      <c r="FA71" s="3">
        <f ca="1">IF(Input!$B71="IV",$AZ71,0)</f>
        <v>0</v>
      </c>
      <c r="FB71" s="3">
        <f ca="1">IF(Input!$B71="I",$CY71,0)</f>
        <v>0</v>
      </c>
      <c r="FC71" s="3">
        <f ca="1">IF(Input!$B71="II",$CY71,0)</f>
        <v>0</v>
      </c>
      <c r="FD71" s="3">
        <f ca="1">IF(Input!$B71="III",$CY71,0)</f>
        <v>0</v>
      </c>
      <c r="FE71" s="3">
        <f ca="1">IF(Input!$B71="IV",$CY71,0)</f>
        <v>0</v>
      </c>
      <c r="FF71" s="3">
        <f ca="1">IF(Input!$C71="Økonomisk",$AZ71,0)</f>
        <v>0</v>
      </c>
      <c r="FG71" s="3">
        <f ca="1">IF(Input!$C71="Miljø",$AZ71,0)</f>
        <v>0</v>
      </c>
    </row>
    <row r="72" spans="1:163">
      <c r="A72" s="2" t="str">
        <f ca="1">IF(Input!A72="","",Input!A72)</f>
        <v/>
      </c>
      <c r="B72" s="3">
        <f ca="1">IF('Differentierede effekter'!D72="",Input!J72+Input!G72+IF(Forudsætninger!$B$4=1,Input!K72,0),'Differentierede effekter'!D72)</f>
        <v>0</v>
      </c>
      <c r="C72" s="3">
        <f ca="1">IF(C$2-$B$2&lt;Forudsætninger!$B$4,IF('Differentierede effekter'!H72="",IF(Forudsætninger!$B$4&gt;C$2-$B$2,Input!$G72,0)+IF(Forudsætninger!$B$4=C$2-$B$2+1,Input!$K72,0),'Differentierede effekter'!H72),0)</f>
        <v>0</v>
      </c>
      <c r="D72" s="3">
        <f ca="1">IF(D$2-$B$2&lt;Forudsætninger!$B$4,IF('Differentierede effekter'!L72="",IF(Forudsætninger!$B$4&gt;D$2-$B$2,Input!$G72,0)+IF(Forudsætninger!$B$4=D$2-$B$2+1,Input!$K72,0),'Differentierede effekter'!L72),0)</f>
        <v>0</v>
      </c>
      <c r="E72" s="3">
        <f ca="1">IF(E$2-$B$2&lt;Forudsætninger!$B$4,IF('Differentierede effekter'!P72="",IF(Forudsætninger!$B$4&gt;E$2-$B$2,Input!$G72,0)+IF(Forudsætninger!$B$4=E$2-$B$2+1,Input!$K72,0),'Differentierede effekter'!P72),0)</f>
        <v>0</v>
      </c>
      <c r="F72" s="3">
        <f ca="1">IF(F$2-$B$2&lt;Forudsætninger!$B$4,IF('Differentierede effekter'!T72="",IF(Forudsætninger!$B$4&gt;F$2-$B$2,Input!$G72,0)+IF(Forudsætninger!$B$4=F$2-$B$2+1,Input!$K72,0),'Differentierede effekter'!T72),0)</f>
        <v>0</v>
      </c>
      <c r="G72" s="3">
        <f ca="1">IF(G$2-$B$2&lt;Forudsætninger!$B$4,IF('Differentierede effekter'!X72="",IF(Forudsætninger!$B$4&gt;G$2-$B$2,Input!$G72,0)+IF(Forudsætninger!$B$4=G$2-$B$2+1,Input!$K72,0),'Differentierede effekter'!X72),0)</f>
        <v>0</v>
      </c>
      <c r="H72" s="3">
        <f ca="1">IF(H$2-$B$2&lt;Forudsætninger!$B$4,IF('Differentierede effekter'!AB72="",IF(Forudsætninger!$B$4&gt;H$2-$B$2,Input!$G72,0)+IF(Forudsætninger!$B$4=H$2-$B$2+1,Input!$K72,0),'Differentierede effekter'!AB72),0)</f>
        <v>0</v>
      </c>
      <c r="I72" s="3">
        <f ca="1">IF(I$2-$B$2&lt;Forudsætninger!$B$4,IF('Differentierede effekter'!AF72="",IF(Forudsætninger!$B$4&gt;I$2-$B$2,Input!$G72,0)+IF(Forudsætninger!$B$4=I$2-$B$2+1,Input!$K72,0),'Differentierede effekter'!AF72),0)</f>
        <v>0</v>
      </c>
      <c r="J72" s="3">
        <f ca="1">IF(J$2-$B$2&lt;Forudsætninger!$B$4,IF('Differentierede effekter'!AJ72="",IF(Forudsætninger!$B$4&gt;J$2-$B$2,Input!$G72,0)+IF(Forudsætninger!$B$4=J$2-$B$2+1,Input!$K72,0),'Differentierede effekter'!AJ72),0)</f>
        <v>0</v>
      </c>
      <c r="K72" s="3">
        <f ca="1">IF(K$2-$B$2&lt;Forudsætninger!$B$4,IF('Differentierede effekter'!AN72="",IF(Forudsætninger!$B$4&gt;K$2-$B$2,Input!$G72,0)+IF(Forudsætninger!$B$4=K$2-$B$2+1,Input!$K72,0),'Differentierede effekter'!AN72),0)</f>
        <v>0</v>
      </c>
      <c r="L72" s="3">
        <f ca="1">IF(L$2-$B$2&lt;Forudsætninger!$B$4,IF('Differentierede effekter'!AR72="",IF(Forudsætninger!$B$4&gt;L$2-$B$2,Input!$G72,0)+IF(Forudsætninger!$B$4=L$2-$B$2+1,Input!$K72,0),'Differentierede effekter'!AR72),0)</f>
        <v>0</v>
      </c>
      <c r="M72" s="3">
        <f ca="1">IF(M$2-$B$2&lt;Forudsætninger!$B$4,IF('Differentierede effekter'!AV72="",IF(Forudsætninger!$B$4&gt;M$2-$B$2,Input!$G72,0)+IF(Forudsætninger!$B$4=M$2-$B$2+1,Input!$K72,0),'Differentierede effekter'!AV72),0)</f>
        <v>0</v>
      </c>
      <c r="N72" s="3">
        <f ca="1">IF(N$2-$B$2&lt;Forudsætninger!$B$4,IF('Differentierede effekter'!AZ72="",IF(Forudsætninger!$B$4&gt;N$2-$B$2,Input!$G72,0)+IF(Forudsætninger!$B$4=N$2-$B$2+1,Input!$K72,0),'Differentierede effekter'!AZ72),0)</f>
        <v>0</v>
      </c>
      <c r="O72" s="3">
        <f ca="1">IF(O$2-$B$2&lt;Forudsætninger!$B$4,IF('Differentierede effekter'!BD72="",IF(Forudsætninger!$B$4&gt;O$2-$B$2,Input!$G72,0)+IF(Forudsætninger!$B$4=O$2-$B$2+1,Input!$K72,0),'Differentierede effekter'!BD72),0)</f>
        <v>0</v>
      </c>
      <c r="P72" s="3">
        <f ca="1">IF(P$2-$B$2&lt;Forudsætninger!$B$4,IF('Differentierede effekter'!BH72="",IF(Forudsætninger!$B$4&gt;P$2-$B$2,Input!$G72,0)+IF(Forudsætninger!$B$4=P$2-$B$2+1,Input!$K72,0),'Differentierede effekter'!BH72),0)</f>
        <v>0</v>
      </c>
      <c r="Q72" s="3">
        <f ca="1">IF(Q$2-$B$2&lt;Forudsætninger!$B$4,IF('Differentierede effekter'!BL72="",IF(Forudsætninger!$B$4&gt;Q$2-$B$2,Input!$G72,0)+IF(Forudsætninger!$B$4=Q$2-$B$2+1,Input!$K72,0),'Differentierede effekter'!BL72),0)</f>
        <v>0</v>
      </c>
      <c r="R72" s="3">
        <f ca="1">IF(R$2-$B$2&lt;Forudsætninger!$B$4,IF('Differentierede effekter'!BP72="",IF(Forudsætninger!$B$4&gt;R$2-$B$2,Input!$G72,0)+IF(Forudsætninger!$B$4=R$2-$B$2+1,Input!$K72,0),'Differentierede effekter'!BP72),0)</f>
        <v>0</v>
      </c>
      <c r="S72" s="3">
        <f ca="1">IF(S$2-$B$2&lt;Forudsætninger!$B$4,IF('Differentierede effekter'!BT72="",IF(Forudsætninger!$B$4&gt;S$2-$B$2,Input!$G72,0)+IF(Forudsætninger!$B$4=S$2-$B$2+1,Input!$K72,0),'Differentierede effekter'!BT72),0)</f>
        <v>0</v>
      </c>
      <c r="T72" s="3">
        <f ca="1">IF(T$2-$B$2&lt;Forudsætninger!$B$4,IF('Differentierede effekter'!BX72="",IF(Forudsætninger!$B$4&gt;T$2-$B$2,Input!$G72,0)+IF(Forudsætninger!$B$4=T$2-$B$2+1,Input!$K72,0),'Differentierede effekter'!BX72),0)</f>
        <v>0</v>
      </c>
      <c r="U72" s="3">
        <f ca="1">IF(U$2-$B$2&lt;Forudsætninger!$B$4,IF('Differentierede effekter'!CB72="",IF(Forudsætninger!$B$4&gt;U$2-$B$2,Input!$G72,0)+IF(Forudsætninger!$B$4=U$2-$B$2+1,Input!$K72,0),'Differentierede effekter'!CB72),0)</f>
        <v>0</v>
      </c>
      <c r="V72" s="3">
        <f ca="1">IF(V$2-$B$2&lt;Forudsætninger!$B$4,IF('Differentierede effekter'!CF72="",IF(Forudsætninger!$B$4&gt;V$2-$B$2,Input!$G72,0)+IF(Forudsætninger!$B$4=V$2-$B$2+1,Input!$K72,0),'Differentierede effekter'!CF72),0)</f>
        <v>0</v>
      </c>
      <c r="W72" s="3">
        <f ca="1">IF(W$2-$B$2&lt;Forudsætninger!$B$4,IF('Differentierede effekter'!CJ72="",IF(Forudsætninger!$B$4&gt;W$2-$B$2,Input!$G72,0)+IF(Forudsætninger!$B$4=W$2-$B$2+1,Input!$K72,0),'Differentierede effekter'!CJ72),0)</f>
        <v>0</v>
      </c>
      <c r="X72" s="3">
        <f ca="1">IF(X$2-$B$2&lt;Forudsætninger!$B$4,IF('Differentierede effekter'!CN72="",IF(Forudsætninger!$B$4&gt;X$2-$B$2,Input!$G72,0)+IF(Forudsætninger!$B$4=X$2-$B$2+1,Input!$K72,0),'Differentierede effekter'!CN72),0)</f>
        <v>0</v>
      </c>
      <c r="Y72" s="3">
        <f ca="1">IF(Y$2-$B$2&lt;Forudsætninger!$B$4,IF('Differentierede effekter'!CR72="",IF(Forudsætninger!$B$4&gt;Y$2-$B$2,Input!$G72,0)+IF(Forudsætninger!$B$4=Y$2-$B$2+1,Input!$K72,0),'Differentierede effekter'!CR72),0)</f>
        <v>0</v>
      </c>
      <c r="Z72" s="3">
        <f ca="1">IF(Z$2-$B$2&lt;Forudsætninger!$B$4,IF('Differentierede effekter'!CV72="",IF(Forudsætninger!$B$4&gt;Z$2-$B$2,Input!$G72,0)+IF(Forudsætninger!$B$4=Z$2-$B$2+1,Input!$K72,0),'Differentierede effekter'!CV72),0)</f>
        <v>0</v>
      </c>
      <c r="AA72" s="3">
        <f ca="1">IF(AA$2-$B$2&lt;Forudsætninger!$B$4,IF('Differentierede effekter'!CZ72="",IF(Forudsætninger!$B$4&gt;AA$2-$B$2,Input!$G72,0)+IF(Forudsætninger!$B$4=AA$2-$B$2+1,Input!$K72,0),'Differentierede effekter'!CZ72),0)</f>
        <v>0</v>
      </c>
      <c r="AB72" s="3">
        <f ca="1">IF(AB$2-$B$2&lt;Forudsætninger!$B$4,IF('Differentierede effekter'!DD72="",IF(Forudsætninger!$B$4&gt;AB$2-$B$2,Input!$G72,0)+IF(Forudsætninger!$B$4=AB$2-$B$2+1,Input!$K72,0),'Differentierede effekter'!DD72),0)</f>
        <v>0</v>
      </c>
      <c r="AC72" s="3">
        <f ca="1">IF(AC$2-$B$2&lt;Forudsætninger!$B$4,IF('Differentierede effekter'!DH72="",IF(Forudsætninger!$B$4&gt;AC$2-$B$2,Input!$G72,0)+IF(Forudsætninger!$B$4=AC$2-$B$2+1,Input!$K72,0),'Differentierede effekter'!DH72),0)</f>
        <v>0</v>
      </c>
      <c r="AD72" s="3">
        <f ca="1">IF(AD$2-$B$2&lt;Forudsætninger!$B$4,IF('Differentierede effekter'!DL72="",IF(Forudsætninger!$B$4&gt;AD$2-$B$2,Input!$G72,0)+IF(Forudsætninger!$B$4=AD$2-$B$2+1,Input!$K72,0),'Differentierede effekter'!DL72),0)</f>
        <v>0</v>
      </c>
      <c r="AE72" s="3">
        <f ca="1">IF(AE$2-$B$2&lt;Forudsætninger!$B$4,IF('Differentierede effekter'!DP72="",IF(Forudsætninger!$B$4&gt;AE$2-$B$2,Input!$G72,0)+IF(Forudsætninger!$B$4=AE$2-$B$2+1,Input!$K72,0),'Differentierede effekter'!DP72),0)</f>
        <v>0</v>
      </c>
      <c r="AF72" s="3">
        <f ca="1">IF(AF$2-$B$2&lt;Forudsætninger!$B$4,IF('Differentierede effekter'!DQ72="",IF(Forudsætninger!$B$4&gt;AF$2-$B$2,Input!$G72,0)+IF(Forudsætninger!$B$4=AF$2-$B$2+1,Input!$K72,0),'Differentierede effekter'!DQ72),0)</f>
        <v>0</v>
      </c>
      <c r="AG72" s="3">
        <f ca="1">IF(AG$2-$B$2&lt;Forudsætninger!$B$4,IF('Differentierede effekter'!DU72="",IF(Forudsætninger!$B$4&gt;AG$2-$B$2,Input!$G72,0)+IF(Forudsætninger!$B$4=AG$2-$B$2+1,Input!$K72,0),'Differentierede effekter'!DU72),0)</f>
        <v>0</v>
      </c>
      <c r="AH72" s="3">
        <f ca="1">IF(AH$2-$B$2&lt;Forudsætninger!$B$4,IF('Differentierede effekter'!DY72="",IF(Forudsætninger!$B$4&gt;AH$2-$B$2,Input!$G72,0)+IF(Forudsætninger!$B$4=AH$2-$B$2+1,Input!$K72,0),'Differentierede effekter'!DY72),0)</f>
        <v>0</v>
      </c>
      <c r="AI72" s="3">
        <f ca="1">IF(AI$2-$B$2&lt;Forudsætninger!$B$4,IF('Differentierede effekter'!EC72="",IF(Forudsætninger!$B$4&gt;AI$2-$B$2,Input!$G72,0)+IF(Forudsætninger!$B$4=AI$2-$B$2+1,Input!$K72,0),'Differentierede effekter'!EC72),0)</f>
        <v>0</v>
      </c>
      <c r="AJ72" s="3">
        <f ca="1">IF(AJ$2-$B$2&lt;Forudsætninger!$B$4,IF('Differentierede effekter'!EG72="",IF(Forudsætninger!$B$4&gt;AJ$2-$B$2,Input!$G72,0)+IF(Forudsætninger!$B$4=AJ$2-$B$2+1,Input!$K72,0),'Differentierede effekter'!EG72),0)</f>
        <v>0</v>
      </c>
      <c r="AK72" s="3">
        <f ca="1">IF(AK$2-$B$2&lt;Forudsætninger!$B$4,IF('Differentierede effekter'!EK72="",IF(Forudsætninger!$B$4&gt;AK$2-$B$2,Input!$G72,0)+IF(Forudsætninger!$B$4=AK$2-$B$2+1,Input!$K72,0),'Differentierede effekter'!EK72),0)</f>
        <v>0</v>
      </c>
      <c r="AL72" s="3">
        <f ca="1">IF(AL$2-$B$2&lt;Forudsætninger!$B$4,IF('Differentierede effekter'!EO72="",IF(Forudsætninger!$B$4&gt;AL$2-$B$2,Input!$G72,0)+IF(Forudsætninger!$B$4=AL$2-$B$2+1,Input!$K72,0),'Differentierede effekter'!EO72),0)</f>
        <v>0</v>
      </c>
      <c r="AM72" s="3">
        <f ca="1">IF(AM$2-$B$2&lt;Forudsætninger!$B$4,IF('Differentierede effekter'!EP72="",IF(Forudsætninger!$B$4&gt;AM$2-$B$2,Input!$G72,0)+IF(Forudsætninger!$B$4=AM$2-$B$2+1,Input!$K72,0),'Differentierede effekter'!EP72),0)</f>
        <v>0</v>
      </c>
      <c r="AN72" s="3">
        <f ca="1">IF(AN$2-$B$2&lt;Forudsætninger!$B$4,IF('Differentierede effekter'!ET72="",IF(Forudsætninger!$B$4&gt;AN$2-$B$2,Input!$G72,0)+IF(Forudsætninger!$B$4=AN$2-$B$2+1,Input!$K72,0),'Differentierede effekter'!ET72),0)</f>
        <v>0</v>
      </c>
      <c r="AO72" s="3">
        <f ca="1">IF(AO$2-$B$2&lt;Forudsætninger!$B$4,IF('Differentierede effekter'!EX72="",IF(Forudsætninger!$B$4&gt;AO$2-$B$2,Input!$G72,0)+IF(Forudsætninger!$B$4=AO$2-$B$2+1,Input!$K72,0),'Differentierede effekter'!EX72),0)</f>
        <v>0</v>
      </c>
      <c r="AP72" s="3">
        <f ca="1">IF(AP$2-$B$2&lt;Forudsætninger!$B$4,IF('Differentierede effekter'!FB72="",IF(Forudsætninger!$B$4&gt;AP$2-$B$2,Input!$G72,0)+IF(Forudsætninger!$B$4=AP$2-$B$2+1,Input!$K72,0),'Differentierede effekter'!FB72),0)</f>
        <v>0</v>
      </c>
      <c r="AQ72" s="3">
        <f ca="1">IF(AQ$2-$B$2&lt;Forudsætninger!$B$4,IF('Differentierede effekter'!FF72="",IF(Forudsætninger!$B$4&gt;AQ$2-$B$2,Input!$G72,0)+IF(Forudsætninger!$B$4=AQ$2-$B$2+1,Input!$K72,0),'Differentierede effekter'!FF72),0)</f>
        <v>0</v>
      </c>
      <c r="AR72" s="3">
        <f ca="1">IF(AR$2-$B$2&lt;Forudsætninger!$B$4,IF('Differentierede effekter'!FJ72="",IF(Forudsætninger!$B$4&gt;AR$2-$B$2,Input!$G72,0)+IF(Forudsætninger!$B$4=AR$2-$B$2+1,Input!$K72,0),'Differentierede effekter'!FJ72),0)</f>
        <v>0</v>
      </c>
      <c r="AS72" s="3">
        <f ca="1">IF(AS$2-$B$2&lt;Forudsætninger!$B$4,IF('Differentierede effekter'!FN72="",IF(Forudsætninger!$B$4&gt;AS$2-$B$2,Input!$G72,0)+IF(Forudsætninger!$B$4=AS$2-$B$2+1,Input!$K72,0),'Differentierede effekter'!FN72),0)</f>
        <v>0</v>
      </c>
      <c r="AT72" s="3">
        <f ca="1">IF(AT$2-$B$2&lt;Forudsætninger!$B$4,IF('Differentierede effekter'!FR72="",IF(Forudsætninger!$B$4&gt;AT$2-$B$2,Input!$G72,0)+IF(Forudsætninger!$B$4=AT$2-$B$2+1,Input!$K72,0),'Differentierede effekter'!FR72),0)</f>
        <v>0</v>
      </c>
      <c r="AU72" s="3">
        <f ca="1">IF(AU$2-$B$2&lt;Forudsætninger!$B$4,IF('Differentierede effekter'!FV72="",IF(Forudsætninger!$B$4&gt;AU$2-$B$2,Input!$G72,0)+IF(Forudsætninger!$B$4=AU$2-$B$2+1,Input!$K72,0),'Differentierede effekter'!FV72),0)</f>
        <v>0</v>
      </c>
      <c r="AV72" s="3">
        <f ca="1">IF(AV$2-$B$2&lt;Forudsætninger!$B$4,IF('Differentierede effekter'!FZ72="",IF(Forudsætninger!$B$4&gt;AV$2-$B$2,Input!$G72,0)+IF(Forudsætninger!$B$4=AV$2-$B$2+1,Input!$K72,0),'Differentierede effekter'!FZ72),0)</f>
        <v>0</v>
      </c>
      <c r="AW72" s="3">
        <f ca="1">IF(AW$2-$B$2&lt;Forudsætninger!$B$4,IF('Differentierede effekter'!GD72="",IF(Forudsætninger!$B$4&gt;AW$2-$B$2,Input!$G72,0)+IF(Forudsætninger!$B$4=AW$2-$B$2+1,Input!$K72,0),'Differentierede effekter'!GD72),0)</f>
        <v>0</v>
      </c>
      <c r="AX72" s="3">
        <f ca="1">IF(AX$2-$B$2&lt;Forudsætninger!$B$4,IF('Differentierede effekter'!GH72="",IF(Forudsætninger!$B$4&gt;AX$2-$B$2,Input!$G72,0)+IF(Forudsætninger!$B$4=AX$2-$B$2+1,Input!$K72,0),'Differentierede effekter'!GH72),0)</f>
        <v>0</v>
      </c>
      <c r="AY72" s="3">
        <f ca="1">IF(AY$2-$B$2&lt;Forudsætninger!$B$4,IF('Differentierede effekter'!GL72="",IF(Forudsætninger!$B$4&gt;AY$2-$B$2,Input!$G72,0)+IF(Forudsætninger!$B$4=AY$2-$B$2+1,Input!$K72,0),'Differentierede effekter'!GL72),0)</f>
        <v>0</v>
      </c>
      <c r="AZ72" s="4">
        <f ca="1">NPV(Forudsætninger!$B$2,BA72:CX72)*(1+Forudsætninger!$B$2)</f>
        <v>0</v>
      </c>
      <c r="BA72" s="3">
        <f ca="1">Forudsætninger!B152*B72</f>
        <v>0</v>
      </c>
      <c r="BB72" s="3">
        <f ca="1">Forudsætninger!C152*C72</f>
        <v>0</v>
      </c>
      <c r="BC72" s="3">
        <f ca="1">Forudsætninger!D152*D72</f>
        <v>0</v>
      </c>
      <c r="BD72" s="3">
        <f ca="1">Forudsætninger!E152*E72</f>
        <v>0</v>
      </c>
      <c r="BE72" s="3">
        <f ca="1">Forudsætninger!F152*F72</f>
        <v>0</v>
      </c>
      <c r="BF72" s="3">
        <f ca="1">Forudsætninger!G152*G72</f>
        <v>0</v>
      </c>
      <c r="BG72" s="3">
        <f ca="1">Forudsætninger!H152*H72</f>
        <v>0</v>
      </c>
      <c r="BH72" s="3">
        <f ca="1">Forudsætninger!I152*I72</f>
        <v>0</v>
      </c>
      <c r="BI72" s="3">
        <f ca="1">Forudsætninger!J152*J72</f>
        <v>0</v>
      </c>
      <c r="BJ72" s="3">
        <f ca="1">Forudsætninger!K152*K72</f>
        <v>0</v>
      </c>
      <c r="BK72" s="3">
        <f ca="1">Forudsætninger!L152*L72</f>
        <v>0</v>
      </c>
      <c r="BL72" s="3">
        <f ca="1">Forudsætninger!M152*M72</f>
        <v>0</v>
      </c>
      <c r="BM72" s="3">
        <f ca="1">Forudsætninger!N152*N72</f>
        <v>0</v>
      </c>
      <c r="BN72" s="3">
        <f ca="1">Forudsætninger!O152*O72</f>
        <v>0</v>
      </c>
      <c r="BO72" s="3">
        <f ca="1">Forudsætninger!P152*P72</f>
        <v>0</v>
      </c>
      <c r="BP72" s="3">
        <f ca="1">Forudsætninger!Q152*Q72</f>
        <v>0</v>
      </c>
      <c r="BQ72" s="3">
        <f ca="1">Forudsætninger!R152*R72</f>
        <v>0</v>
      </c>
      <c r="BR72" s="3">
        <f ca="1">Forudsætninger!S152*S72</f>
        <v>0</v>
      </c>
      <c r="BS72" s="3">
        <f ca="1">Forudsætninger!T152*T72</f>
        <v>0</v>
      </c>
      <c r="BT72" s="3">
        <f ca="1">Forudsætninger!U152*U72</f>
        <v>0</v>
      </c>
      <c r="BU72" s="3">
        <f ca="1">Forudsætninger!V152*V72</f>
        <v>0</v>
      </c>
      <c r="BV72" s="3">
        <f ca="1">Forudsætninger!W152*W72</f>
        <v>0</v>
      </c>
      <c r="BW72" s="3">
        <f ca="1">Forudsætninger!X152*X72</f>
        <v>0</v>
      </c>
      <c r="BX72" s="3">
        <f ca="1">Forudsætninger!Y152*Y72</f>
        <v>0</v>
      </c>
      <c r="BY72" s="3">
        <f ca="1">Forudsætninger!Z152*Z72</f>
        <v>0</v>
      </c>
      <c r="BZ72" s="3">
        <f ca="1">Forudsætninger!AA152*AA72</f>
        <v>0</v>
      </c>
      <c r="CA72" s="3">
        <f ca="1">Forudsætninger!AB152*AB72</f>
        <v>0</v>
      </c>
      <c r="CB72" s="3">
        <f ca="1">Forudsætninger!AC152*AC72</f>
        <v>0</v>
      </c>
      <c r="CC72" s="3">
        <f ca="1">Forudsætninger!AD152*AD72</f>
        <v>0</v>
      </c>
      <c r="CD72" s="3">
        <f ca="1">Forudsætninger!AE152*AE72</f>
        <v>0</v>
      </c>
      <c r="CE72" s="3">
        <f ca="1">Forudsætninger!AF152*AF72</f>
        <v>0</v>
      </c>
      <c r="CF72" s="3">
        <f ca="1">Forudsætninger!AG152*AG72</f>
        <v>0</v>
      </c>
      <c r="CG72" s="3">
        <f ca="1">Forudsætninger!AH152*AH72</f>
        <v>0</v>
      </c>
      <c r="CH72" s="3">
        <f ca="1">Forudsætninger!AI152*AI72</f>
        <v>0</v>
      </c>
      <c r="CI72" s="3">
        <f ca="1">Forudsætninger!AJ152*AJ72</f>
        <v>0</v>
      </c>
      <c r="CJ72" s="3">
        <f ca="1">Forudsætninger!AK152*AK72</f>
        <v>0</v>
      </c>
      <c r="CK72" s="3">
        <f ca="1">Forudsætninger!AL152*AL72</f>
        <v>0</v>
      </c>
      <c r="CL72" s="3">
        <f ca="1">Forudsætninger!AM152*AM72</f>
        <v>0</v>
      </c>
      <c r="CM72" s="3">
        <f ca="1">Forudsætninger!AN152*AN72</f>
        <v>0</v>
      </c>
      <c r="CN72" s="3">
        <f ca="1">Forudsætninger!AO152*AO72</f>
        <v>0</v>
      </c>
      <c r="CO72" s="3">
        <f ca="1">Forudsætninger!AP152*AP72</f>
        <v>0</v>
      </c>
      <c r="CP72" s="3">
        <f ca="1">Forudsætninger!AQ152*AQ72</f>
        <v>0</v>
      </c>
      <c r="CQ72" s="3">
        <f ca="1">Forudsætninger!AR152*AR72</f>
        <v>0</v>
      </c>
      <c r="CR72" s="3">
        <f ca="1">Forudsætninger!AS152*AS72</f>
        <v>0</v>
      </c>
      <c r="CS72" s="3">
        <f ca="1">Forudsætninger!AT152*AT72</f>
        <v>0</v>
      </c>
      <c r="CT72" s="3">
        <f ca="1">Forudsætninger!AU152*AU72</f>
        <v>0</v>
      </c>
      <c r="CU72" s="3">
        <f ca="1">Forudsætninger!AV152*AV72</f>
        <v>0</v>
      </c>
      <c r="CV72" s="3">
        <f ca="1">Forudsætninger!AW152*AW72</f>
        <v>0</v>
      </c>
      <c r="CW72" s="3">
        <f ca="1">Forudsætninger!AX152*AX72</f>
        <v>0</v>
      </c>
      <c r="CX72" s="3">
        <f ca="1">Forudsætninger!AY152*AY72</f>
        <v>0</v>
      </c>
      <c r="CY72" s="4">
        <f ca="1">NPV(Forudsætninger!$B$3,CZ72:EW72)*(1+Forudsætninger!$B$3)</f>
        <v>0</v>
      </c>
      <c r="CZ72" s="3">
        <f ca="1">Forudsætninger!E298*B72</f>
        <v>0</v>
      </c>
      <c r="DA72" s="3">
        <f ca="1">Forudsætninger!F298*C72</f>
        <v>0</v>
      </c>
      <c r="DB72" s="3">
        <f ca="1">Forudsætninger!G298*D72</f>
        <v>0</v>
      </c>
      <c r="DC72" s="3">
        <f ca="1">Forudsætninger!H298*E72</f>
        <v>0</v>
      </c>
      <c r="DD72" s="3">
        <f ca="1">Forudsætninger!I298*F72</f>
        <v>0</v>
      </c>
      <c r="DE72" s="3">
        <f ca="1">Forudsætninger!J298*G72</f>
        <v>0</v>
      </c>
      <c r="DF72" s="3">
        <f ca="1">Forudsætninger!K298*H72</f>
        <v>0</v>
      </c>
      <c r="DG72" s="3">
        <f ca="1">Forudsætninger!L298*I72</f>
        <v>0</v>
      </c>
      <c r="DH72" s="3">
        <f ca="1">Forudsætninger!M298*J72</f>
        <v>0</v>
      </c>
      <c r="DI72" s="3">
        <f ca="1">Forudsætninger!N298*K72</f>
        <v>0</v>
      </c>
      <c r="DJ72" s="3">
        <f ca="1">Forudsætninger!O298*L72</f>
        <v>0</v>
      </c>
      <c r="DK72" s="3">
        <f ca="1">Forudsætninger!P298*M72</f>
        <v>0</v>
      </c>
      <c r="DL72" s="3">
        <f ca="1">Forudsætninger!Q298*N72</f>
        <v>0</v>
      </c>
      <c r="DM72" s="3">
        <f ca="1">Forudsætninger!R298*O72</f>
        <v>0</v>
      </c>
      <c r="DN72" s="3">
        <f ca="1">Forudsætninger!S298*P72</f>
        <v>0</v>
      </c>
      <c r="DO72" s="3">
        <f ca="1">Forudsætninger!T298*Q72</f>
        <v>0</v>
      </c>
      <c r="DP72" s="3">
        <f ca="1">Forudsætninger!U298*R72</f>
        <v>0</v>
      </c>
      <c r="DQ72" s="3">
        <f ca="1">Forudsætninger!V298*S72</f>
        <v>0</v>
      </c>
      <c r="DR72" s="3">
        <f ca="1">Forudsætninger!W298*T72</f>
        <v>0</v>
      </c>
      <c r="DS72" s="3">
        <f ca="1">Forudsætninger!X298*U72</f>
        <v>0</v>
      </c>
      <c r="DT72" s="3">
        <f ca="1">Forudsætninger!Y298*V72</f>
        <v>0</v>
      </c>
      <c r="DU72" s="3">
        <f ca="1">Forudsætninger!Z298*W72</f>
        <v>0</v>
      </c>
      <c r="DV72" s="3">
        <f ca="1">Forudsætninger!AA298*X72</f>
        <v>0</v>
      </c>
      <c r="DW72" s="3">
        <f ca="1">Forudsætninger!AB298*Y72</f>
        <v>0</v>
      </c>
      <c r="DX72" s="3">
        <f ca="1">Forudsætninger!AC298*Z72</f>
        <v>0</v>
      </c>
      <c r="DY72" s="3">
        <f ca="1">Forudsætninger!AD298*AA72</f>
        <v>0</v>
      </c>
      <c r="DZ72" s="3">
        <f ca="1">Forudsætninger!AE298*AB72</f>
        <v>0</v>
      </c>
      <c r="EA72" s="3">
        <f ca="1">Forudsætninger!AF298*AC72</f>
        <v>0</v>
      </c>
      <c r="EB72" s="3">
        <f ca="1">Forudsætninger!AG298*AD72</f>
        <v>0</v>
      </c>
      <c r="EC72" s="3">
        <f ca="1">Forudsætninger!AH298*AE72</f>
        <v>0</v>
      </c>
      <c r="ED72" s="3">
        <f ca="1">Forudsætninger!AI298*AF72</f>
        <v>0</v>
      </c>
      <c r="EE72" s="3">
        <f ca="1">Forudsætninger!AJ298*AG72</f>
        <v>0</v>
      </c>
      <c r="EF72" s="3">
        <f ca="1">Forudsætninger!AK298*AH72</f>
        <v>0</v>
      </c>
      <c r="EG72" s="3">
        <f ca="1">Forudsætninger!AL298*AI72</f>
        <v>0</v>
      </c>
      <c r="EH72" s="3">
        <f ca="1">Forudsætninger!AM298*AJ72</f>
        <v>0</v>
      </c>
      <c r="EI72" s="3">
        <f ca="1">Forudsætninger!AN298*AK72</f>
        <v>0</v>
      </c>
      <c r="EJ72" s="3">
        <f ca="1">Forudsætninger!AO298*AL72</f>
        <v>0</v>
      </c>
      <c r="EK72" s="3">
        <f ca="1">Forudsætninger!AP298*AM72</f>
        <v>0</v>
      </c>
      <c r="EL72" s="3">
        <f ca="1">Forudsætninger!AQ298*AN72</f>
        <v>0</v>
      </c>
      <c r="EM72" s="3">
        <f ca="1">Forudsætninger!AR298*AO72</f>
        <v>0</v>
      </c>
      <c r="EN72" s="3">
        <f ca="1">Forudsætninger!AS298*AP72</f>
        <v>0</v>
      </c>
      <c r="EO72" s="3">
        <f ca="1">Forudsætninger!AT298*AQ72</f>
        <v>0</v>
      </c>
      <c r="EP72" s="3">
        <f ca="1">Forudsætninger!AU298*AR72</f>
        <v>0</v>
      </c>
      <c r="EQ72" s="3">
        <f ca="1">Forudsætninger!AV298*AS72</f>
        <v>0</v>
      </c>
      <c r="ER72" s="3">
        <f ca="1">Forudsætninger!AW298*AT72</f>
        <v>0</v>
      </c>
      <c r="ES72" s="3">
        <f ca="1">Forudsætninger!AX298*AU72</f>
        <v>0</v>
      </c>
      <c r="ET72" s="3">
        <f ca="1">Forudsætninger!AY298*AV72</f>
        <v>0</v>
      </c>
      <c r="EU72" s="3">
        <f ca="1">Forudsætninger!AZ298*AW72</f>
        <v>0</v>
      </c>
      <c r="EV72" s="3">
        <f ca="1">Forudsætninger!BA298*AX72</f>
        <v>0</v>
      </c>
      <c r="EW72" s="3">
        <f ca="1">Forudsætninger!BB298*AY72</f>
        <v>0</v>
      </c>
      <c r="EX72" s="3">
        <f ca="1">IF(Input!$B72="I",$AZ72,0)</f>
        <v>0</v>
      </c>
      <c r="EY72" s="3">
        <f ca="1">IF(Input!$B72="II",$AZ72,0)</f>
        <v>0</v>
      </c>
      <c r="EZ72" s="3">
        <f ca="1">IF(Input!$B72="III",$AZ72,0)</f>
        <v>0</v>
      </c>
      <c r="FA72" s="3">
        <f ca="1">IF(Input!$B72="IV",$AZ72,0)</f>
        <v>0</v>
      </c>
      <c r="FB72" s="3">
        <f ca="1">IF(Input!$B72="I",$CY72,0)</f>
        <v>0</v>
      </c>
      <c r="FC72" s="3">
        <f ca="1">IF(Input!$B72="II",$CY72,0)</f>
        <v>0</v>
      </c>
      <c r="FD72" s="3">
        <f ca="1">IF(Input!$B72="III",$CY72,0)</f>
        <v>0</v>
      </c>
      <c r="FE72" s="3">
        <f ca="1">IF(Input!$B72="IV",$CY72,0)</f>
        <v>0</v>
      </c>
      <c r="FF72" s="3">
        <f ca="1">IF(Input!$C72="Økonomisk",$AZ72,0)</f>
        <v>0</v>
      </c>
      <c r="FG72" s="3">
        <f ca="1">IF(Input!$C72="Miljø",$AZ72,0)</f>
        <v>0</v>
      </c>
    </row>
    <row r="73" spans="1:163">
      <c r="A73" s="10"/>
      <c r="AZ73" s="8">
        <f>SUM(AZ3:AZ72)</f>
        <v>629.74072633925141</v>
      </c>
      <c r="CY73" s="7">
        <f>SUM(CY3:CY72)</f>
        <v>1761.4603333011462</v>
      </c>
      <c r="EX73" s="3">
        <f t="shared" ref="EX73:FG73" si="0">SUM(EX3:EX72)</f>
        <v>-34</v>
      </c>
      <c r="EY73" s="3">
        <f t="shared" si="0"/>
        <v>0</v>
      </c>
      <c r="EZ73" s="3">
        <f t="shared" si="0"/>
        <v>663.74072633925141</v>
      </c>
      <c r="FA73" s="3">
        <f t="shared" si="0"/>
        <v>0</v>
      </c>
      <c r="FB73" s="3">
        <f t="shared" si="0"/>
        <v>-34</v>
      </c>
      <c r="FC73" s="3">
        <f t="shared" si="0"/>
        <v>0</v>
      </c>
      <c r="FD73" s="3">
        <f t="shared" si="0"/>
        <v>1795.4603333011462</v>
      </c>
      <c r="FE73" s="3">
        <f t="shared" si="0"/>
        <v>0</v>
      </c>
      <c r="FF73" s="3">
        <f t="shared" si="0"/>
        <v>446.35308919389757</v>
      </c>
      <c r="FG73" s="3">
        <f t="shared" si="0"/>
        <v>183.38763714535384</v>
      </c>
    </row>
  </sheetData>
  <sheetProtection sheet="1" objects="1" scenarios="1"/>
  <phoneticPr fontId="1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/>
  <dimension ref="A1:CZ75"/>
  <sheetViews>
    <sheetView workbookViewId="0">
      <selection activeCell="CH1" sqref="A1:IV65536"/>
    </sheetView>
  </sheetViews>
  <sheetFormatPr defaultRowHeight="15"/>
  <cols>
    <col min="3" max="3" width="26.42578125" bestFit="1" customWidth="1"/>
    <col min="6" max="7" width="10.85546875" bestFit="1" customWidth="1"/>
    <col min="92" max="92" width="10.85546875" customWidth="1"/>
  </cols>
  <sheetData>
    <row r="1" spans="1:104">
      <c r="A1">
        <v>1</v>
      </c>
    </row>
    <row r="2" spans="1:104">
      <c r="A2">
        <v>2</v>
      </c>
    </row>
    <row r="3" spans="1:104">
      <c r="A3">
        <v>3</v>
      </c>
    </row>
    <row r="4" spans="1:104">
      <c r="A4">
        <v>4</v>
      </c>
      <c r="S4">
        <f>SUM(S6:S75)</f>
        <v>6</v>
      </c>
      <c r="T4">
        <f t="shared" ref="T4:CE4" si="0">SUM(T6:T75)</f>
        <v>7</v>
      </c>
      <c r="U4">
        <f t="shared" si="0"/>
        <v>13</v>
      </c>
      <c r="V4">
        <f t="shared" si="0"/>
        <v>14</v>
      </c>
      <c r="W4">
        <f t="shared" si="0"/>
        <v>15</v>
      </c>
      <c r="X4">
        <f t="shared" si="0"/>
        <v>27</v>
      </c>
      <c r="Y4">
        <f t="shared" si="0"/>
        <v>28</v>
      </c>
      <c r="Z4">
        <f t="shared" si="0"/>
        <v>8</v>
      </c>
      <c r="AA4">
        <f t="shared" si="0"/>
        <v>9</v>
      </c>
      <c r="AB4">
        <f t="shared" si="0"/>
        <v>10</v>
      </c>
      <c r="AC4">
        <f t="shared" si="0"/>
        <v>11</v>
      </c>
      <c r="AD4">
        <f t="shared" si="0"/>
        <v>12</v>
      </c>
      <c r="AE4">
        <f t="shared" si="0"/>
        <v>16</v>
      </c>
      <c r="AF4">
        <f t="shared" si="0"/>
        <v>17</v>
      </c>
      <c r="AG4">
        <f t="shared" si="0"/>
        <v>18</v>
      </c>
      <c r="AH4">
        <f t="shared" si="0"/>
        <v>19</v>
      </c>
      <c r="AI4">
        <f t="shared" si="0"/>
        <v>20</v>
      </c>
      <c r="AJ4">
        <f t="shared" si="0"/>
        <v>21</v>
      </c>
      <c r="AK4">
        <f t="shared" si="0"/>
        <v>22</v>
      </c>
      <c r="AL4">
        <f t="shared" si="0"/>
        <v>23</v>
      </c>
      <c r="AM4">
        <f t="shared" si="0"/>
        <v>24</v>
      </c>
      <c r="AN4">
        <f t="shared" si="0"/>
        <v>25</v>
      </c>
      <c r="AO4">
        <f t="shared" si="0"/>
        <v>26</v>
      </c>
      <c r="AP4">
        <f t="shared" si="0"/>
        <v>29</v>
      </c>
      <c r="AQ4">
        <f t="shared" si="0"/>
        <v>30</v>
      </c>
      <c r="AR4">
        <f t="shared" si="0"/>
        <v>31</v>
      </c>
      <c r="AS4">
        <f t="shared" si="0"/>
        <v>32</v>
      </c>
      <c r="AT4">
        <f t="shared" si="0"/>
        <v>33</v>
      </c>
      <c r="AU4">
        <f t="shared" si="0"/>
        <v>34</v>
      </c>
      <c r="AV4">
        <f t="shared" si="0"/>
        <v>35</v>
      </c>
      <c r="AW4">
        <f t="shared" si="0"/>
        <v>36</v>
      </c>
      <c r="AX4">
        <f t="shared" si="0"/>
        <v>37</v>
      </c>
      <c r="AY4">
        <f t="shared" si="0"/>
        <v>38</v>
      </c>
      <c r="AZ4">
        <f t="shared" si="0"/>
        <v>39</v>
      </c>
      <c r="BA4">
        <f t="shared" si="0"/>
        <v>40</v>
      </c>
      <c r="BB4">
        <f t="shared" si="0"/>
        <v>41</v>
      </c>
      <c r="BC4">
        <f t="shared" si="0"/>
        <v>42</v>
      </c>
      <c r="BD4">
        <f t="shared" si="0"/>
        <v>43</v>
      </c>
      <c r="BE4">
        <f t="shared" si="0"/>
        <v>44</v>
      </c>
      <c r="BF4">
        <f t="shared" si="0"/>
        <v>45</v>
      </c>
      <c r="BG4">
        <f t="shared" si="0"/>
        <v>46</v>
      </c>
      <c r="BH4">
        <f t="shared" si="0"/>
        <v>47</v>
      </c>
      <c r="BI4">
        <f t="shared" si="0"/>
        <v>48</v>
      </c>
      <c r="BJ4">
        <f t="shared" si="0"/>
        <v>49</v>
      </c>
      <c r="BK4">
        <f t="shared" si="0"/>
        <v>50</v>
      </c>
      <c r="BL4">
        <f t="shared" si="0"/>
        <v>51</v>
      </c>
      <c r="BM4">
        <f t="shared" si="0"/>
        <v>52</v>
      </c>
      <c r="BN4">
        <f t="shared" si="0"/>
        <v>53</v>
      </c>
      <c r="BO4">
        <f t="shared" si="0"/>
        <v>54</v>
      </c>
      <c r="BP4">
        <f t="shared" si="0"/>
        <v>55</v>
      </c>
      <c r="BQ4">
        <f t="shared" si="0"/>
        <v>56</v>
      </c>
      <c r="BR4">
        <f t="shared" si="0"/>
        <v>57</v>
      </c>
      <c r="BS4">
        <f t="shared" si="0"/>
        <v>58</v>
      </c>
      <c r="BT4">
        <f t="shared" si="0"/>
        <v>59</v>
      </c>
      <c r="BU4">
        <f t="shared" si="0"/>
        <v>60</v>
      </c>
      <c r="BV4">
        <f t="shared" si="0"/>
        <v>61</v>
      </c>
      <c r="BW4">
        <f t="shared" si="0"/>
        <v>62</v>
      </c>
      <c r="BX4">
        <f t="shared" si="0"/>
        <v>63</v>
      </c>
      <c r="BY4">
        <f t="shared" si="0"/>
        <v>64</v>
      </c>
      <c r="BZ4">
        <f t="shared" si="0"/>
        <v>65</v>
      </c>
      <c r="CA4">
        <f t="shared" si="0"/>
        <v>66</v>
      </c>
      <c r="CB4">
        <f t="shared" si="0"/>
        <v>67</v>
      </c>
      <c r="CC4">
        <f t="shared" si="0"/>
        <v>68</v>
      </c>
      <c r="CD4">
        <f t="shared" si="0"/>
        <v>69</v>
      </c>
      <c r="CE4">
        <f t="shared" si="0"/>
        <v>70</v>
      </c>
      <c r="CF4">
        <f>SUM(CF6:CF75)</f>
        <v>71</v>
      </c>
      <c r="CG4">
        <f>SUM(CG6:CG75)</f>
        <v>72</v>
      </c>
      <c r="CH4">
        <f>SUM(CH6:CH75)</f>
        <v>73</v>
      </c>
      <c r="CI4">
        <f>SUM(CI6:CI75)</f>
        <v>74</v>
      </c>
      <c r="CJ4">
        <f>SUM(CJ6:CJ75)</f>
        <v>75</v>
      </c>
    </row>
    <row r="5" spans="1:104">
      <c r="A5">
        <v>5</v>
      </c>
      <c r="S5">
        <v>1</v>
      </c>
      <c r="T5">
        <v>2</v>
      </c>
      <c r="U5">
        <v>3</v>
      </c>
      <c r="V5">
        <v>4</v>
      </c>
      <c r="W5">
        <v>5</v>
      </c>
      <c r="X5">
        <v>6</v>
      </c>
      <c r="Y5">
        <v>7</v>
      </c>
      <c r="Z5">
        <v>8</v>
      </c>
      <c r="AA5">
        <v>9</v>
      </c>
      <c r="AB5">
        <v>10</v>
      </c>
      <c r="AC5">
        <v>11</v>
      </c>
      <c r="AD5">
        <v>12</v>
      </c>
      <c r="AE5">
        <v>13</v>
      </c>
      <c r="AF5">
        <v>14</v>
      </c>
      <c r="AG5">
        <v>15</v>
      </c>
      <c r="AH5">
        <v>16</v>
      </c>
      <c r="AI5">
        <v>17</v>
      </c>
      <c r="AJ5">
        <v>18</v>
      </c>
      <c r="AK5">
        <v>19</v>
      </c>
      <c r="AL5">
        <v>20</v>
      </c>
      <c r="AM5">
        <v>21</v>
      </c>
      <c r="AN5">
        <v>22</v>
      </c>
      <c r="AO5">
        <v>23</v>
      </c>
      <c r="AP5">
        <v>24</v>
      </c>
      <c r="AQ5">
        <v>25</v>
      </c>
      <c r="AR5">
        <v>26</v>
      </c>
      <c r="AS5">
        <v>27</v>
      </c>
      <c r="AT5">
        <v>28</v>
      </c>
      <c r="AU5">
        <v>29</v>
      </c>
      <c r="AV5">
        <v>30</v>
      </c>
      <c r="AW5">
        <v>31</v>
      </c>
      <c r="AX5">
        <v>32</v>
      </c>
      <c r="AY5">
        <v>33</v>
      </c>
      <c r="AZ5">
        <v>34</v>
      </c>
      <c r="BA5">
        <v>35</v>
      </c>
      <c r="BB5">
        <v>36</v>
      </c>
      <c r="BC5">
        <v>37</v>
      </c>
      <c r="BD5">
        <v>38</v>
      </c>
      <c r="BE5">
        <v>39</v>
      </c>
      <c r="BF5">
        <v>40</v>
      </c>
      <c r="BG5">
        <v>41</v>
      </c>
      <c r="BH5">
        <v>42</v>
      </c>
      <c r="BI5">
        <v>43</v>
      </c>
      <c r="BJ5">
        <v>44</v>
      </c>
      <c r="BK5">
        <v>45</v>
      </c>
      <c r="BL5">
        <v>46</v>
      </c>
      <c r="BM5">
        <v>47</v>
      </c>
      <c r="BN5">
        <v>48</v>
      </c>
      <c r="BO5">
        <v>49</v>
      </c>
      <c r="BP5">
        <v>50</v>
      </c>
      <c r="BQ5">
        <v>51</v>
      </c>
      <c r="BR5">
        <v>52</v>
      </c>
      <c r="BS5">
        <v>53</v>
      </c>
      <c r="BT5">
        <v>54</v>
      </c>
      <c r="BU5">
        <v>55</v>
      </c>
      <c r="BV5">
        <v>56</v>
      </c>
      <c r="BW5">
        <v>57</v>
      </c>
      <c r="BX5">
        <v>58</v>
      </c>
      <c r="BY5">
        <v>59</v>
      </c>
      <c r="BZ5">
        <v>60</v>
      </c>
      <c r="CA5">
        <v>61</v>
      </c>
      <c r="CB5">
        <v>62</v>
      </c>
      <c r="CC5">
        <v>63</v>
      </c>
      <c r="CD5">
        <v>64</v>
      </c>
      <c r="CE5">
        <v>65</v>
      </c>
      <c r="CF5">
        <v>66</v>
      </c>
      <c r="CG5">
        <v>67</v>
      </c>
      <c r="CH5">
        <v>68</v>
      </c>
      <c r="CI5">
        <v>69</v>
      </c>
      <c r="CJ5">
        <v>70</v>
      </c>
    </row>
    <row r="6" spans="1:104">
      <c r="A6">
        <v>6</v>
      </c>
      <c r="B6" t="str">
        <f ca="1">Input!B3</f>
        <v>I</v>
      </c>
      <c r="C6" t="str">
        <f ca="1">Input!A3</f>
        <v>Fremstillingsomkostninger</v>
      </c>
      <c r="D6" t="str">
        <f ca="1">Input!D3</f>
        <v>kr.</v>
      </c>
      <c r="E6">
        <f ca="1">SUM(Beregninger!B3:AY3)</f>
        <v>-34</v>
      </c>
      <c r="F6" s="7">
        <f ca="1">Beregninger!AZ3</f>
        <v>-34</v>
      </c>
      <c r="G6" s="7">
        <f ca="1">Beregninger!CY3</f>
        <v>-34</v>
      </c>
      <c r="H6">
        <f ca="1">IF(Input!$B3="I",5,0)</f>
        <v>5</v>
      </c>
      <c r="I6">
        <f ca="1">IF(Input!$B3="II",4,0)</f>
        <v>0</v>
      </c>
      <c r="J6">
        <f ca="1">IF(Input!$B3="III",3,0)</f>
        <v>0</v>
      </c>
      <c r="K6">
        <f ca="1">IF(Input!$B3="IV",2,0)</f>
        <v>0</v>
      </c>
      <c r="L6">
        <f ca="1">IF(Input!$C3="Økonomisk",0.5,0)</f>
        <v>0.5</v>
      </c>
      <c r="M6">
        <f ca="1">IF(E6=0,-100,0)</f>
        <v>0</v>
      </c>
      <c r="N6">
        <f ca="1">IF(Input!$C3="Miljø",0.1,0)</f>
        <v>0</v>
      </c>
      <c r="O6">
        <v>9.9000000000000008E-3</v>
      </c>
      <c r="P6">
        <f ca="1">IF(Input!A3="",-1000,0)</f>
        <v>0</v>
      </c>
      <c r="Q6">
        <f t="shared" ref="Q6:Q37" si="1">SUM(H6:P6)</f>
        <v>5.5099</v>
      </c>
      <c r="R6">
        <f t="shared" ref="R6:R37" si="2">RANK(Q6,$Q$6:$Q$75)</f>
        <v>1</v>
      </c>
      <c r="S6">
        <f>IF($R6=S5,$A6,"")</f>
        <v>6</v>
      </c>
      <c r="T6" t="str">
        <f t="shared" ref="T6:CE6" si="3">IF($R6=T5,$A6,"")</f>
        <v/>
      </c>
      <c r="U6" t="str">
        <f t="shared" si="3"/>
        <v/>
      </c>
      <c r="V6" t="str">
        <f t="shared" si="3"/>
        <v/>
      </c>
      <c r="W6" t="str">
        <f t="shared" si="3"/>
        <v/>
      </c>
      <c r="X6" t="str">
        <f t="shared" si="3"/>
        <v/>
      </c>
      <c r="Y6" t="str">
        <f t="shared" si="3"/>
        <v/>
      </c>
      <c r="Z6" t="str">
        <f t="shared" si="3"/>
        <v/>
      </c>
      <c r="AA6" t="str">
        <f t="shared" si="3"/>
        <v/>
      </c>
      <c r="AB6" t="str">
        <f t="shared" si="3"/>
        <v/>
      </c>
      <c r="AC6" t="str">
        <f t="shared" si="3"/>
        <v/>
      </c>
      <c r="AD6" t="str">
        <f t="shared" si="3"/>
        <v/>
      </c>
      <c r="AE6" t="str">
        <f t="shared" si="3"/>
        <v/>
      </c>
      <c r="AF6" t="str">
        <f t="shared" si="3"/>
        <v/>
      </c>
      <c r="AG6" t="str">
        <f t="shared" si="3"/>
        <v/>
      </c>
      <c r="AH6" t="str">
        <f t="shared" si="3"/>
        <v/>
      </c>
      <c r="AI6" t="str">
        <f t="shared" si="3"/>
        <v/>
      </c>
      <c r="AJ6" t="str">
        <f t="shared" si="3"/>
        <v/>
      </c>
      <c r="AK6" t="str">
        <f t="shared" si="3"/>
        <v/>
      </c>
      <c r="AL6" t="str">
        <f t="shared" si="3"/>
        <v/>
      </c>
      <c r="AM6" t="str">
        <f t="shared" si="3"/>
        <v/>
      </c>
      <c r="AN6" t="str">
        <f t="shared" si="3"/>
        <v/>
      </c>
      <c r="AO6" t="str">
        <f t="shared" si="3"/>
        <v/>
      </c>
      <c r="AP6" t="str">
        <f t="shared" si="3"/>
        <v/>
      </c>
      <c r="AQ6" t="str">
        <f t="shared" si="3"/>
        <v/>
      </c>
      <c r="AR6" t="str">
        <f t="shared" si="3"/>
        <v/>
      </c>
      <c r="AS6" t="str">
        <f t="shared" si="3"/>
        <v/>
      </c>
      <c r="AT6" t="str">
        <f t="shared" si="3"/>
        <v/>
      </c>
      <c r="AU6" t="str">
        <f t="shared" si="3"/>
        <v/>
      </c>
      <c r="AV6" t="str">
        <f t="shared" si="3"/>
        <v/>
      </c>
      <c r="AW6" t="str">
        <f t="shared" si="3"/>
        <v/>
      </c>
      <c r="AX6" t="str">
        <f t="shared" si="3"/>
        <v/>
      </c>
      <c r="AY6" t="str">
        <f t="shared" si="3"/>
        <v/>
      </c>
      <c r="AZ6" t="str">
        <f t="shared" si="3"/>
        <v/>
      </c>
      <c r="BA6" t="str">
        <f t="shared" si="3"/>
        <v/>
      </c>
      <c r="BB6" t="str">
        <f t="shared" si="3"/>
        <v/>
      </c>
      <c r="BC6" t="str">
        <f t="shared" si="3"/>
        <v/>
      </c>
      <c r="BD6" t="str">
        <f t="shared" si="3"/>
        <v/>
      </c>
      <c r="BE6" t="str">
        <f t="shared" si="3"/>
        <v/>
      </c>
      <c r="BF6" t="str">
        <f t="shared" si="3"/>
        <v/>
      </c>
      <c r="BG6" t="str">
        <f t="shared" si="3"/>
        <v/>
      </c>
      <c r="BH6" t="str">
        <f t="shared" si="3"/>
        <v/>
      </c>
      <c r="BI6" t="str">
        <f t="shared" si="3"/>
        <v/>
      </c>
      <c r="BJ6" t="str">
        <f t="shared" si="3"/>
        <v/>
      </c>
      <c r="BK6" t="str">
        <f t="shared" si="3"/>
        <v/>
      </c>
      <c r="BL6" t="str">
        <f t="shared" si="3"/>
        <v/>
      </c>
      <c r="BM6" t="str">
        <f t="shared" si="3"/>
        <v/>
      </c>
      <c r="BN6" t="str">
        <f t="shared" si="3"/>
        <v/>
      </c>
      <c r="BO6" t="str">
        <f t="shared" si="3"/>
        <v/>
      </c>
      <c r="BP6" t="str">
        <f t="shared" si="3"/>
        <v/>
      </c>
      <c r="BQ6" t="str">
        <f t="shared" si="3"/>
        <v/>
      </c>
      <c r="BR6" t="str">
        <f t="shared" si="3"/>
        <v/>
      </c>
      <c r="BS6" t="str">
        <f t="shared" si="3"/>
        <v/>
      </c>
      <c r="BT6" t="str">
        <f t="shared" si="3"/>
        <v/>
      </c>
      <c r="BU6" t="str">
        <f t="shared" si="3"/>
        <v/>
      </c>
      <c r="BV6" t="str">
        <f t="shared" si="3"/>
        <v/>
      </c>
      <c r="BW6" t="str">
        <f t="shared" si="3"/>
        <v/>
      </c>
      <c r="BX6" t="str">
        <f t="shared" si="3"/>
        <v/>
      </c>
      <c r="BY6" t="str">
        <f t="shared" si="3"/>
        <v/>
      </c>
      <c r="BZ6" t="str">
        <f t="shared" si="3"/>
        <v/>
      </c>
      <c r="CA6" t="str">
        <f t="shared" si="3"/>
        <v/>
      </c>
      <c r="CB6" t="str">
        <f t="shared" si="3"/>
        <v/>
      </c>
      <c r="CC6" t="str">
        <f t="shared" si="3"/>
        <v/>
      </c>
      <c r="CD6" t="str">
        <f t="shared" si="3"/>
        <v/>
      </c>
      <c r="CE6" t="str">
        <f t="shared" si="3"/>
        <v/>
      </c>
      <c r="CF6" t="str">
        <f>IF($R6=CF5,$A6,"")</f>
        <v/>
      </c>
      <c r="CG6" t="str">
        <f>IF($R6=CG5,$A6,"")</f>
        <v/>
      </c>
      <c r="CH6" t="str">
        <f>IF($R6=CH5,$A6,"")</f>
        <v/>
      </c>
      <c r="CI6" t="str">
        <f>IF($R6=CI5,$A6,"")</f>
        <v/>
      </c>
      <c r="CJ6" t="str">
        <f>IF($R6=CJ5,$A6,"")</f>
        <v/>
      </c>
      <c r="CK6">
        <f>S$4</f>
        <v>6</v>
      </c>
      <c r="CL6" t="str">
        <f t="shared" ref="CL6:CL12" si="4">LOOKUP($CK6,$A$6:$A$75,B$6:B$75)</f>
        <v>I</v>
      </c>
      <c r="CM6" t="str">
        <f t="shared" ref="CM6:CN21" si="5">LOOKUP($CK6,$A$6:$A$75,C$6:C$75)</f>
        <v>Fremstillingsomkostninger</v>
      </c>
      <c r="CN6" t="str">
        <f t="shared" si="5"/>
        <v>kr.</v>
      </c>
      <c r="CO6">
        <f t="shared" ref="CO6:CO12" si="6">LOOKUP($CK6,$A$6:$A$75,E$6:E$75)</f>
        <v>-34</v>
      </c>
      <c r="CP6">
        <f t="shared" ref="CP6:CQ69" si="7">LOOKUP($CK6,$A$6:$A$75,F$6:F$75)</f>
        <v>-34</v>
      </c>
      <c r="CQ6">
        <f>LOOKUP($CK6,$A$6:$A$75,G$6:G$75)</f>
        <v>-34</v>
      </c>
      <c r="CS6" t="str">
        <f>IF(CO6=0,"",CL6)</f>
        <v>I</v>
      </c>
      <c r="CT6" t="str">
        <f>IF($CO6=0,"",CM6)</f>
        <v>Fremstillingsomkostninger</v>
      </c>
      <c r="CU6" t="str">
        <f>IF($CO6=0,"",CN6)</f>
        <v>kr.</v>
      </c>
      <c r="CV6">
        <f>IF($CO6=0,"",CO6)</f>
        <v>-34</v>
      </c>
      <c r="CW6">
        <f>IF($CO6=0,"",CP6)</f>
        <v>-34</v>
      </c>
      <c r="CX6">
        <f>IF($CO6=0,"",CQ6)</f>
        <v>-34</v>
      </c>
      <c r="CY6">
        <f ca="1">IF(CO6=0,"",INDEX(Input!$J$3:$J$72,MATCH(sorteringsmaskine!CT6,Input!$A$3:$A$72,0)))</f>
        <v>-34</v>
      </c>
      <c r="CZ6">
        <f ca="1">IF(OR(CY6="",CY6=0)=TRUE,1,Forudsætninger!$B$4)</f>
        <v>10</v>
      </c>
    </row>
    <row r="7" spans="1:104">
      <c r="A7">
        <v>7</v>
      </c>
      <c r="B7" t="str">
        <f ca="1">Input!B4</f>
        <v>III</v>
      </c>
      <c r="C7" t="str">
        <f ca="1">Input!A4</f>
        <v>Elforbrug (Privat)</v>
      </c>
      <c r="D7" t="str">
        <f ca="1">Input!D4</f>
        <v>kWh</v>
      </c>
      <c r="E7">
        <f ca="1">SUM(Beregninger!B4:AY4)</f>
        <v>990</v>
      </c>
      <c r="F7" s="7">
        <f ca="1">Beregninger!AZ4</f>
        <v>480.35308919389757</v>
      </c>
      <c r="G7" s="7">
        <f ca="1">Beregninger!CY4</f>
        <v>1795.4603333011462</v>
      </c>
      <c r="H7">
        <f ca="1">IF(Input!$B4="I",5,0)</f>
        <v>0</v>
      </c>
      <c r="I7">
        <f ca="1">IF(Input!$B4="II",4,0)</f>
        <v>0</v>
      </c>
      <c r="J7">
        <f ca="1">IF(Input!$B4="III",3,0)</f>
        <v>3</v>
      </c>
      <c r="K7">
        <f ca="1">IF(Input!$B4="IV",2,0)</f>
        <v>0</v>
      </c>
      <c r="L7">
        <f ca="1">IF(Input!$C4="Økonomisk",0.5,0)</f>
        <v>0.5</v>
      </c>
      <c r="M7">
        <f t="shared" ref="M7:M70" si="8">IF(E7=0,-100,0)</f>
        <v>0</v>
      </c>
      <c r="N7">
        <f ca="1">IF(Input!$C4="Miljø",0.1,0)</f>
        <v>0</v>
      </c>
      <c r="O7">
        <v>9.7999999999999997E-3</v>
      </c>
      <c r="P7">
        <f ca="1">IF(Input!A4="",-1000,0)</f>
        <v>0</v>
      </c>
      <c r="Q7">
        <f t="shared" si="1"/>
        <v>3.5097999999999998</v>
      </c>
      <c r="R7">
        <f t="shared" si="2"/>
        <v>2</v>
      </c>
      <c r="S7" t="str">
        <f>IF($R7=S$5,$A7,"")</f>
        <v/>
      </c>
      <c r="T7">
        <f t="shared" ref="T7:CE10" si="9">IF($R7=T$5,$A7,"")</f>
        <v>7</v>
      </c>
      <c r="U7" t="str">
        <f t="shared" si="9"/>
        <v/>
      </c>
      <c r="V7" t="str">
        <f t="shared" si="9"/>
        <v/>
      </c>
      <c r="W7" t="str">
        <f t="shared" si="9"/>
        <v/>
      </c>
      <c r="X7" t="str">
        <f t="shared" si="9"/>
        <v/>
      </c>
      <c r="Y7" t="str">
        <f t="shared" si="9"/>
        <v/>
      </c>
      <c r="Z7" t="str">
        <f t="shared" si="9"/>
        <v/>
      </c>
      <c r="AA7" t="str">
        <f t="shared" si="9"/>
        <v/>
      </c>
      <c r="AB7" t="str">
        <f t="shared" si="9"/>
        <v/>
      </c>
      <c r="AC7" t="str">
        <f t="shared" si="9"/>
        <v/>
      </c>
      <c r="AD7" t="str">
        <f t="shared" si="9"/>
        <v/>
      </c>
      <c r="AE7" t="str">
        <f t="shared" si="9"/>
        <v/>
      </c>
      <c r="AF7" t="str">
        <f t="shared" si="9"/>
        <v/>
      </c>
      <c r="AG7" t="str">
        <f t="shared" si="9"/>
        <v/>
      </c>
      <c r="AH7" t="str">
        <f t="shared" si="9"/>
        <v/>
      </c>
      <c r="AI7" t="str">
        <f t="shared" si="9"/>
        <v/>
      </c>
      <c r="AJ7" t="str">
        <f t="shared" si="9"/>
        <v/>
      </c>
      <c r="AK7" t="str">
        <f t="shared" si="9"/>
        <v/>
      </c>
      <c r="AL7" t="str">
        <f t="shared" si="9"/>
        <v/>
      </c>
      <c r="AM7" t="str">
        <f t="shared" si="9"/>
        <v/>
      </c>
      <c r="AN7" t="str">
        <f t="shared" si="9"/>
        <v/>
      </c>
      <c r="AO7" t="str">
        <f t="shared" si="9"/>
        <v/>
      </c>
      <c r="AP7" t="str">
        <f t="shared" si="9"/>
        <v/>
      </c>
      <c r="AQ7" t="str">
        <f t="shared" si="9"/>
        <v/>
      </c>
      <c r="AR7" t="str">
        <f t="shared" si="9"/>
        <v/>
      </c>
      <c r="AS7" t="str">
        <f t="shared" si="9"/>
        <v/>
      </c>
      <c r="AT7" t="str">
        <f t="shared" si="9"/>
        <v/>
      </c>
      <c r="AU7" t="str">
        <f t="shared" si="9"/>
        <v/>
      </c>
      <c r="AV7" t="str">
        <f t="shared" si="9"/>
        <v/>
      </c>
      <c r="AW7" t="str">
        <f t="shared" si="9"/>
        <v/>
      </c>
      <c r="AX7" t="str">
        <f t="shared" si="9"/>
        <v/>
      </c>
      <c r="AY7" t="str">
        <f t="shared" si="9"/>
        <v/>
      </c>
      <c r="AZ7" t="str">
        <f t="shared" si="9"/>
        <v/>
      </c>
      <c r="BA7" t="str">
        <f t="shared" si="9"/>
        <v/>
      </c>
      <c r="BB7" t="str">
        <f t="shared" si="9"/>
        <v/>
      </c>
      <c r="BC7" t="str">
        <f t="shared" si="9"/>
        <v/>
      </c>
      <c r="BD7" t="str">
        <f t="shared" si="9"/>
        <v/>
      </c>
      <c r="BE7" t="str">
        <f t="shared" si="9"/>
        <v/>
      </c>
      <c r="BF7" t="str">
        <f t="shared" si="9"/>
        <v/>
      </c>
      <c r="BG7" t="str">
        <f t="shared" si="9"/>
        <v/>
      </c>
      <c r="BH7" t="str">
        <f t="shared" si="9"/>
        <v/>
      </c>
      <c r="BI7" t="str">
        <f t="shared" si="9"/>
        <v/>
      </c>
      <c r="BJ7" t="str">
        <f t="shared" si="9"/>
        <v/>
      </c>
      <c r="BK7" t="str">
        <f t="shared" si="9"/>
        <v/>
      </c>
      <c r="BL7" t="str">
        <f t="shared" si="9"/>
        <v/>
      </c>
      <c r="BM7" t="str">
        <f t="shared" si="9"/>
        <v/>
      </c>
      <c r="BN7" t="str">
        <f t="shared" si="9"/>
        <v/>
      </c>
      <c r="BO7" t="str">
        <f t="shared" si="9"/>
        <v/>
      </c>
      <c r="BP7" t="str">
        <f t="shared" si="9"/>
        <v/>
      </c>
      <c r="BQ7" t="str">
        <f t="shared" si="9"/>
        <v/>
      </c>
      <c r="BR7" t="str">
        <f t="shared" si="9"/>
        <v/>
      </c>
      <c r="BS7" t="str">
        <f t="shared" si="9"/>
        <v/>
      </c>
      <c r="BT7" t="str">
        <f t="shared" si="9"/>
        <v/>
      </c>
      <c r="BU7" t="str">
        <f t="shared" si="9"/>
        <v/>
      </c>
      <c r="BV7" t="str">
        <f t="shared" si="9"/>
        <v/>
      </c>
      <c r="BW7" t="str">
        <f t="shared" si="9"/>
        <v/>
      </c>
      <c r="BX7" t="str">
        <f t="shared" si="9"/>
        <v/>
      </c>
      <c r="BY7" t="str">
        <f t="shared" si="9"/>
        <v/>
      </c>
      <c r="BZ7" t="str">
        <f t="shared" si="9"/>
        <v/>
      </c>
      <c r="CA7" t="str">
        <f t="shared" si="9"/>
        <v/>
      </c>
      <c r="CB7" t="str">
        <f t="shared" si="9"/>
        <v/>
      </c>
      <c r="CC7" t="str">
        <f t="shared" si="9"/>
        <v/>
      </c>
      <c r="CD7" t="str">
        <f t="shared" si="9"/>
        <v/>
      </c>
      <c r="CE7" t="str">
        <f t="shared" si="9"/>
        <v/>
      </c>
      <c r="CF7" t="str">
        <f t="shared" ref="CF7:CJ22" si="10">IF($R7=CF$5,$A7,"")</f>
        <v/>
      </c>
      <c r="CG7" t="str">
        <f t="shared" si="10"/>
        <v/>
      </c>
      <c r="CH7" t="str">
        <f t="shared" si="10"/>
        <v/>
      </c>
      <c r="CI7" t="str">
        <f t="shared" si="10"/>
        <v/>
      </c>
      <c r="CJ7" t="str">
        <f t="shared" si="10"/>
        <v/>
      </c>
      <c r="CK7">
        <f>T$4</f>
        <v>7</v>
      </c>
      <c r="CL7" t="str">
        <f t="shared" si="4"/>
        <v>III</v>
      </c>
      <c r="CM7" t="str">
        <f t="shared" si="5"/>
        <v>Elforbrug (Privat)</v>
      </c>
      <c r="CN7" t="str">
        <f t="shared" si="5"/>
        <v>kWh</v>
      </c>
      <c r="CO7">
        <f t="shared" si="6"/>
        <v>990</v>
      </c>
      <c r="CP7">
        <f t="shared" si="7"/>
        <v>480.35308919389757</v>
      </c>
      <c r="CQ7">
        <f t="shared" si="7"/>
        <v>1795.4603333011462</v>
      </c>
      <c r="CS7" t="str">
        <f>IF(CO7=0,"",CL7)</f>
        <v>III</v>
      </c>
      <c r="CT7" t="str">
        <f t="shared" ref="CT7:CT70" si="11">IF($CO7=0,"",CM7)</f>
        <v>Elforbrug (Privat)</v>
      </c>
      <c r="CU7" t="str">
        <f t="shared" ref="CU7:CU70" si="12">IF($CO7=0,"",CN7)</f>
        <v>kWh</v>
      </c>
      <c r="CV7">
        <f t="shared" ref="CV7:CV70" si="13">IF($CO7=0,"",CO7)</f>
        <v>990</v>
      </c>
      <c r="CW7">
        <f t="shared" ref="CW7:CW70" si="14">IF($CO7=0,"",CP7)</f>
        <v>480.35308919389757</v>
      </c>
      <c r="CX7">
        <f t="shared" ref="CX7:CX70" si="15">IF($CO7=0,"",CQ7)</f>
        <v>1795.4603333011462</v>
      </c>
      <c r="CY7">
        <f ca="1">IF(CO7=0,"",INDEX(Input!$J$3:$J$72,MATCH(sorteringsmaskine!CT7,Input!$A$3:$A$72,0)))</f>
        <v>0</v>
      </c>
      <c r="CZ7">
        <f ca="1">IF(OR(CY7="",CY7=0)=TRUE,1,Forudsætninger!$B$4)</f>
        <v>1</v>
      </c>
    </row>
    <row r="8" spans="1:104">
      <c r="A8">
        <v>8</v>
      </c>
      <c r="B8" t="str">
        <f ca="1">Input!B5</f>
        <v>III</v>
      </c>
      <c r="C8" t="str">
        <f ca="1">Input!A5</f>
        <v>Elforbrug (Virksomhed)</v>
      </c>
      <c r="D8" t="str">
        <f ca="1">Input!D5</f>
        <v>kWh</v>
      </c>
      <c r="E8">
        <f ca="1">SUM(Beregninger!B5:AY5)</f>
        <v>0</v>
      </c>
      <c r="F8" s="7">
        <f ca="1">Beregninger!AZ5</f>
        <v>0</v>
      </c>
      <c r="G8" s="7">
        <f ca="1">Beregninger!CY5</f>
        <v>0</v>
      </c>
      <c r="H8">
        <f ca="1">IF(Input!$B5="I",5,0)</f>
        <v>0</v>
      </c>
      <c r="I8">
        <f ca="1">IF(Input!$B5="II",4,0)</f>
        <v>0</v>
      </c>
      <c r="J8">
        <f ca="1">IF(Input!$B5="III",3,0)</f>
        <v>3</v>
      </c>
      <c r="K8">
        <f ca="1">IF(Input!$B5="IV",2,0)</f>
        <v>0</v>
      </c>
      <c r="L8">
        <f ca="1">IF(Input!$C5="Økonomisk",0.5,0)</f>
        <v>0.5</v>
      </c>
      <c r="M8">
        <f t="shared" si="8"/>
        <v>-100</v>
      </c>
      <c r="N8">
        <f ca="1">IF(Input!$C5="Miljø",0.1,0)</f>
        <v>0</v>
      </c>
      <c r="O8">
        <v>9.7000000000000003E-3</v>
      </c>
      <c r="P8">
        <f ca="1">IF(Input!A5="",-1000,0)</f>
        <v>0</v>
      </c>
      <c r="Q8">
        <f t="shared" si="1"/>
        <v>-96.490300000000005</v>
      </c>
      <c r="R8">
        <f t="shared" si="2"/>
        <v>8</v>
      </c>
      <c r="S8" t="str">
        <f t="shared" ref="S8:AH30" si="16">IF($R8=S$5,$A8,"")</f>
        <v/>
      </c>
      <c r="T8" t="str">
        <f t="shared" si="9"/>
        <v/>
      </c>
      <c r="U8" t="str">
        <f t="shared" si="9"/>
        <v/>
      </c>
      <c r="V8" t="str">
        <f t="shared" si="9"/>
        <v/>
      </c>
      <c r="W8" t="str">
        <f t="shared" si="9"/>
        <v/>
      </c>
      <c r="X8" t="str">
        <f t="shared" si="9"/>
        <v/>
      </c>
      <c r="Y8" t="str">
        <f t="shared" si="9"/>
        <v/>
      </c>
      <c r="Z8">
        <f t="shared" si="9"/>
        <v>8</v>
      </c>
      <c r="AA8" t="str">
        <f t="shared" si="9"/>
        <v/>
      </c>
      <c r="AB8" t="str">
        <f t="shared" si="9"/>
        <v/>
      </c>
      <c r="AC8" t="str">
        <f t="shared" si="9"/>
        <v/>
      </c>
      <c r="AD8" t="str">
        <f t="shared" si="9"/>
        <v/>
      </c>
      <c r="AE8" t="str">
        <f t="shared" si="9"/>
        <v/>
      </c>
      <c r="AF8" t="str">
        <f t="shared" si="9"/>
        <v/>
      </c>
      <c r="AG8" t="str">
        <f t="shared" si="9"/>
        <v/>
      </c>
      <c r="AH8" t="str">
        <f t="shared" si="9"/>
        <v/>
      </c>
      <c r="AI8" t="str">
        <f t="shared" si="9"/>
        <v/>
      </c>
      <c r="AJ8" t="str">
        <f t="shared" si="9"/>
        <v/>
      </c>
      <c r="AK8" t="str">
        <f t="shared" si="9"/>
        <v/>
      </c>
      <c r="AL8" t="str">
        <f t="shared" si="9"/>
        <v/>
      </c>
      <c r="AM8" t="str">
        <f t="shared" si="9"/>
        <v/>
      </c>
      <c r="AN8" t="str">
        <f t="shared" si="9"/>
        <v/>
      </c>
      <c r="AO8" t="str">
        <f t="shared" si="9"/>
        <v/>
      </c>
      <c r="AP8" t="str">
        <f t="shared" si="9"/>
        <v/>
      </c>
      <c r="AQ8" t="str">
        <f t="shared" si="9"/>
        <v/>
      </c>
      <c r="AR8" t="str">
        <f t="shared" si="9"/>
        <v/>
      </c>
      <c r="AS8" t="str">
        <f t="shared" si="9"/>
        <v/>
      </c>
      <c r="AT8" t="str">
        <f t="shared" si="9"/>
        <v/>
      </c>
      <c r="AU8" t="str">
        <f t="shared" si="9"/>
        <v/>
      </c>
      <c r="AV8" t="str">
        <f t="shared" si="9"/>
        <v/>
      </c>
      <c r="AW8" t="str">
        <f t="shared" si="9"/>
        <v/>
      </c>
      <c r="AX8" t="str">
        <f t="shared" si="9"/>
        <v/>
      </c>
      <c r="AY8" t="str">
        <f t="shared" si="9"/>
        <v/>
      </c>
      <c r="AZ8" t="str">
        <f t="shared" si="9"/>
        <v/>
      </c>
      <c r="BA8" t="str">
        <f t="shared" si="9"/>
        <v/>
      </c>
      <c r="BB8" t="str">
        <f t="shared" si="9"/>
        <v/>
      </c>
      <c r="BC8" t="str">
        <f t="shared" si="9"/>
        <v/>
      </c>
      <c r="BD8" t="str">
        <f t="shared" si="9"/>
        <v/>
      </c>
      <c r="BE8" t="str">
        <f t="shared" si="9"/>
        <v/>
      </c>
      <c r="BF8" t="str">
        <f t="shared" si="9"/>
        <v/>
      </c>
      <c r="BG8" t="str">
        <f t="shared" si="9"/>
        <v/>
      </c>
      <c r="BH8" t="str">
        <f t="shared" si="9"/>
        <v/>
      </c>
      <c r="BI8" t="str">
        <f t="shared" si="9"/>
        <v/>
      </c>
      <c r="BJ8" t="str">
        <f t="shared" si="9"/>
        <v/>
      </c>
      <c r="BK8" t="str">
        <f t="shared" si="9"/>
        <v/>
      </c>
      <c r="BL8" t="str">
        <f t="shared" si="9"/>
        <v/>
      </c>
      <c r="BM8" t="str">
        <f t="shared" si="9"/>
        <v/>
      </c>
      <c r="BN8" t="str">
        <f t="shared" si="9"/>
        <v/>
      </c>
      <c r="BO8" t="str">
        <f t="shared" si="9"/>
        <v/>
      </c>
      <c r="BP8" t="str">
        <f t="shared" si="9"/>
        <v/>
      </c>
      <c r="BQ8" t="str">
        <f t="shared" si="9"/>
        <v/>
      </c>
      <c r="BR8" t="str">
        <f t="shared" si="9"/>
        <v/>
      </c>
      <c r="BS8" t="str">
        <f t="shared" si="9"/>
        <v/>
      </c>
      <c r="BT8" t="str">
        <f t="shared" si="9"/>
        <v/>
      </c>
      <c r="BU8" t="str">
        <f t="shared" si="9"/>
        <v/>
      </c>
      <c r="BV8" t="str">
        <f t="shared" si="9"/>
        <v/>
      </c>
      <c r="BW8" t="str">
        <f t="shared" si="9"/>
        <v/>
      </c>
      <c r="BX8" t="str">
        <f t="shared" si="9"/>
        <v/>
      </c>
      <c r="BY8" t="str">
        <f t="shared" si="9"/>
        <v/>
      </c>
      <c r="BZ8" t="str">
        <f t="shared" si="9"/>
        <v/>
      </c>
      <c r="CA8" t="str">
        <f t="shared" si="9"/>
        <v/>
      </c>
      <c r="CB8" t="str">
        <f t="shared" si="9"/>
        <v/>
      </c>
      <c r="CC8" t="str">
        <f t="shared" si="9"/>
        <v/>
      </c>
      <c r="CD8" t="str">
        <f t="shared" si="9"/>
        <v/>
      </c>
      <c r="CE8" t="str">
        <f t="shared" si="9"/>
        <v/>
      </c>
      <c r="CF8" t="str">
        <f t="shared" si="10"/>
        <v/>
      </c>
      <c r="CG8" t="str">
        <f t="shared" si="10"/>
        <v/>
      </c>
      <c r="CH8" t="str">
        <f t="shared" si="10"/>
        <v/>
      </c>
      <c r="CI8" t="str">
        <f t="shared" si="10"/>
        <v/>
      </c>
      <c r="CJ8" t="str">
        <f t="shared" si="10"/>
        <v/>
      </c>
      <c r="CK8">
        <f>U$4</f>
        <v>13</v>
      </c>
      <c r="CL8" t="str">
        <f t="shared" si="4"/>
        <v>III</v>
      </c>
      <c r="CM8" t="str">
        <f t="shared" si="5"/>
        <v>CO2 fra fossilt brændsel</v>
      </c>
      <c r="CN8" t="str">
        <f t="shared" si="5"/>
        <v>kg</v>
      </c>
      <c r="CO8">
        <f t="shared" si="6"/>
        <v>904.60000000000014</v>
      </c>
      <c r="CP8">
        <f t="shared" si="7"/>
        <v>146.04395116122868</v>
      </c>
      <c r="CQ8">
        <f t="shared" si="7"/>
        <v>0</v>
      </c>
      <c r="CS8" t="str">
        <f t="shared" ref="CS8:CS71" si="17">IF(CO8=0,"",CL8)</f>
        <v>III</v>
      </c>
      <c r="CT8" t="str">
        <f t="shared" si="11"/>
        <v>CO2 fra fossilt brændsel</v>
      </c>
      <c r="CU8" t="str">
        <f t="shared" si="12"/>
        <v>kg</v>
      </c>
      <c r="CV8">
        <f t="shared" si="13"/>
        <v>904.60000000000014</v>
      </c>
      <c r="CW8">
        <f t="shared" si="14"/>
        <v>146.04395116122868</v>
      </c>
      <c r="CX8">
        <f t="shared" si="15"/>
        <v>0</v>
      </c>
      <c r="CY8">
        <f ca="1">IF(CO8=0,"",INDEX(Input!$J$3:$J$72,MATCH(sorteringsmaskine!CT8,Input!$A$3:$A$72,0)))</f>
        <v>0</v>
      </c>
      <c r="CZ8">
        <f ca="1">IF(OR(CY8="",CY8=0)=TRUE,1,Forudsætninger!$B$4)</f>
        <v>1</v>
      </c>
    </row>
    <row r="9" spans="1:104">
      <c r="A9">
        <v>9</v>
      </c>
      <c r="B9" t="str">
        <f ca="1">Input!B6</f>
        <v>III</v>
      </c>
      <c r="C9" t="str">
        <f ca="1">Input!A6</f>
        <v>Fyringsolie</v>
      </c>
      <c r="D9" t="str">
        <f ca="1">Input!D6</f>
        <v>GJ</v>
      </c>
      <c r="E9">
        <f ca="1">SUM(Beregninger!B6:AY6)</f>
        <v>0</v>
      </c>
      <c r="F9" s="7">
        <f ca="1">Beregninger!AZ6</f>
        <v>0</v>
      </c>
      <c r="G9" s="7">
        <f ca="1">Beregninger!CY6</f>
        <v>0</v>
      </c>
      <c r="H9">
        <f ca="1">IF(Input!$B6="I",5,0)</f>
        <v>0</v>
      </c>
      <c r="I9">
        <f ca="1">IF(Input!$B6="II",4,0)</f>
        <v>0</v>
      </c>
      <c r="J9">
        <f ca="1">IF(Input!$B6="III",3,0)</f>
        <v>3</v>
      </c>
      <c r="K9">
        <f ca="1">IF(Input!$B6="IV",2,0)</f>
        <v>0</v>
      </c>
      <c r="L9">
        <f ca="1">IF(Input!$C6="Økonomisk",0.5,0)</f>
        <v>0.5</v>
      </c>
      <c r="M9">
        <f t="shared" si="8"/>
        <v>-100</v>
      </c>
      <c r="N9">
        <f ca="1">IF(Input!$C6="Miljø",0.1,0)</f>
        <v>0</v>
      </c>
      <c r="O9">
        <v>9.5999999999999992E-3</v>
      </c>
      <c r="P9">
        <f ca="1">IF(Input!A6="",-1000,0)</f>
        <v>0</v>
      </c>
      <c r="Q9">
        <f t="shared" si="1"/>
        <v>-96.490399999999994</v>
      </c>
      <c r="R9">
        <f t="shared" si="2"/>
        <v>9</v>
      </c>
      <c r="S9" t="str">
        <f t="shared" si="16"/>
        <v/>
      </c>
      <c r="T9" t="str">
        <f t="shared" si="9"/>
        <v/>
      </c>
      <c r="U9" t="str">
        <f t="shared" si="9"/>
        <v/>
      </c>
      <c r="V9" t="str">
        <f t="shared" si="9"/>
        <v/>
      </c>
      <c r="W9" t="str">
        <f t="shared" si="9"/>
        <v/>
      </c>
      <c r="X9" t="str">
        <f t="shared" si="9"/>
        <v/>
      </c>
      <c r="Y9" t="str">
        <f t="shared" si="9"/>
        <v/>
      </c>
      <c r="Z9" t="str">
        <f t="shared" si="9"/>
        <v/>
      </c>
      <c r="AA9">
        <f t="shared" si="9"/>
        <v>9</v>
      </c>
      <c r="AB9" t="str">
        <f t="shared" si="9"/>
        <v/>
      </c>
      <c r="AC9" t="str">
        <f t="shared" si="9"/>
        <v/>
      </c>
      <c r="AD9" t="str">
        <f t="shared" si="9"/>
        <v/>
      </c>
      <c r="AE9" t="str">
        <f t="shared" si="9"/>
        <v/>
      </c>
      <c r="AF9" t="str">
        <f t="shared" si="9"/>
        <v/>
      </c>
      <c r="AG9" t="str">
        <f t="shared" si="9"/>
        <v/>
      </c>
      <c r="AH9" t="str">
        <f t="shared" si="9"/>
        <v/>
      </c>
      <c r="AI9" t="str">
        <f t="shared" si="9"/>
        <v/>
      </c>
      <c r="AJ9" t="str">
        <f t="shared" si="9"/>
        <v/>
      </c>
      <c r="AK9" t="str">
        <f t="shared" si="9"/>
        <v/>
      </c>
      <c r="AL9" t="str">
        <f t="shared" si="9"/>
        <v/>
      </c>
      <c r="AM9" t="str">
        <f t="shared" si="9"/>
        <v/>
      </c>
      <c r="AN9" t="str">
        <f t="shared" si="9"/>
        <v/>
      </c>
      <c r="AO9" t="str">
        <f t="shared" si="9"/>
        <v/>
      </c>
      <c r="AP9" t="str">
        <f t="shared" si="9"/>
        <v/>
      </c>
      <c r="AQ9" t="str">
        <f t="shared" si="9"/>
        <v/>
      </c>
      <c r="AR9" t="str">
        <f t="shared" si="9"/>
        <v/>
      </c>
      <c r="AS9" t="str">
        <f t="shared" si="9"/>
        <v/>
      </c>
      <c r="AT9" t="str">
        <f t="shared" si="9"/>
        <v/>
      </c>
      <c r="AU9" t="str">
        <f t="shared" si="9"/>
        <v/>
      </c>
      <c r="AV9" t="str">
        <f t="shared" si="9"/>
        <v/>
      </c>
      <c r="AW9" t="str">
        <f t="shared" si="9"/>
        <v/>
      </c>
      <c r="AX9" t="str">
        <f t="shared" si="9"/>
        <v/>
      </c>
      <c r="AY9" t="str">
        <f t="shared" si="9"/>
        <v/>
      </c>
      <c r="AZ9" t="str">
        <f t="shared" si="9"/>
        <v/>
      </c>
      <c r="BA9" t="str">
        <f t="shared" si="9"/>
        <v/>
      </c>
      <c r="BB9" t="str">
        <f t="shared" si="9"/>
        <v/>
      </c>
      <c r="BC9" t="str">
        <f t="shared" si="9"/>
        <v/>
      </c>
      <c r="BD9" t="str">
        <f t="shared" si="9"/>
        <v/>
      </c>
      <c r="BE9" t="str">
        <f t="shared" si="9"/>
        <v/>
      </c>
      <c r="BF9" t="str">
        <f t="shared" si="9"/>
        <v/>
      </c>
      <c r="BG9" t="str">
        <f t="shared" si="9"/>
        <v/>
      </c>
      <c r="BH9" t="str">
        <f t="shared" si="9"/>
        <v/>
      </c>
      <c r="BI9" t="str">
        <f t="shared" si="9"/>
        <v/>
      </c>
      <c r="BJ9" t="str">
        <f t="shared" si="9"/>
        <v/>
      </c>
      <c r="BK9" t="str">
        <f t="shared" si="9"/>
        <v/>
      </c>
      <c r="BL9" t="str">
        <f t="shared" si="9"/>
        <v/>
      </c>
      <c r="BM9" t="str">
        <f t="shared" si="9"/>
        <v/>
      </c>
      <c r="BN9" t="str">
        <f t="shared" si="9"/>
        <v/>
      </c>
      <c r="BO9" t="str">
        <f t="shared" si="9"/>
        <v/>
      </c>
      <c r="BP9" t="str">
        <f t="shared" si="9"/>
        <v/>
      </c>
      <c r="BQ9" t="str">
        <f t="shared" si="9"/>
        <v/>
      </c>
      <c r="BR9" t="str">
        <f t="shared" si="9"/>
        <v/>
      </c>
      <c r="BS9" t="str">
        <f t="shared" si="9"/>
        <v/>
      </c>
      <c r="BT9" t="str">
        <f t="shared" si="9"/>
        <v/>
      </c>
      <c r="BU9" t="str">
        <f t="shared" si="9"/>
        <v/>
      </c>
      <c r="BV9" t="str">
        <f t="shared" si="9"/>
        <v/>
      </c>
      <c r="BW9" t="str">
        <f t="shared" si="9"/>
        <v/>
      </c>
      <c r="BX9" t="str">
        <f t="shared" si="9"/>
        <v/>
      </c>
      <c r="BY9" t="str">
        <f t="shared" si="9"/>
        <v/>
      </c>
      <c r="BZ9" t="str">
        <f t="shared" si="9"/>
        <v/>
      </c>
      <c r="CA9" t="str">
        <f t="shared" si="9"/>
        <v/>
      </c>
      <c r="CB9" t="str">
        <f t="shared" si="9"/>
        <v/>
      </c>
      <c r="CC9" t="str">
        <f t="shared" si="9"/>
        <v/>
      </c>
      <c r="CD9" t="str">
        <f t="shared" si="9"/>
        <v/>
      </c>
      <c r="CE9" t="str">
        <f t="shared" si="9"/>
        <v/>
      </c>
      <c r="CF9" t="str">
        <f t="shared" si="10"/>
        <v/>
      </c>
      <c r="CG9" t="str">
        <f t="shared" si="10"/>
        <v/>
      </c>
      <c r="CH9" t="str">
        <f t="shared" si="10"/>
        <v/>
      </c>
      <c r="CI9" t="str">
        <f t="shared" si="10"/>
        <v/>
      </c>
      <c r="CJ9" t="str">
        <f t="shared" si="10"/>
        <v/>
      </c>
      <c r="CK9">
        <f>V$4</f>
        <v>14</v>
      </c>
      <c r="CL9" t="str">
        <f t="shared" si="4"/>
        <v>III</v>
      </c>
      <c r="CM9" t="str">
        <f t="shared" si="5"/>
        <v>SO2</v>
      </c>
      <c r="CN9" t="str">
        <f t="shared" si="5"/>
        <v>kg</v>
      </c>
      <c r="CO9">
        <f t="shared" si="6"/>
        <v>0.20661299999999996</v>
      </c>
      <c r="CP9">
        <f t="shared" si="7"/>
        <v>14.647393213132117</v>
      </c>
      <c r="CQ9">
        <f t="shared" si="7"/>
        <v>0</v>
      </c>
      <c r="CS9" t="str">
        <f t="shared" si="17"/>
        <v>III</v>
      </c>
      <c r="CT9" t="str">
        <f t="shared" si="11"/>
        <v>SO2</v>
      </c>
      <c r="CU9" t="str">
        <f t="shared" si="12"/>
        <v>kg</v>
      </c>
      <c r="CV9">
        <f t="shared" si="13"/>
        <v>0.20661299999999996</v>
      </c>
      <c r="CW9">
        <f t="shared" si="14"/>
        <v>14.647393213132117</v>
      </c>
      <c r="CX9">
        <f t="shared" si="15"/>
        <v>0</v>
      </c>
      <c r="CY9">
        <f ca="1">IF(CO9=0,"",INDEX(Input!$J$3:$J$72,MATCH(sorteringsmaskine!CT9,Input!$A$3:$A$72,0)))</f>
        <v>0</v>
      </c>
      <c r="CZ9">
        <f ca="1">IF(OR(CY9="",CY9=0)=TRUE,1,Forudsætninger!$B$4)</f>
        <v>1</v>
      </c>
    </row>
    <row r="10" spans="1:104">
      <c r="A10">
        <v>10</v>
      </c>
      <c r="B10" t="str">
        <f ca="1">Input!B7</f>
        <v>III</v>
      </c>
      <c r="C10" t="str">
        <f ca="1">Input!A7</f>
        <v>Naturgas</v>
      </c>
      <c r="D10" t="str">
        <f ca="1">Input!D7</f>
        <v>Nm3</v>
      </c>
      <c r="E10">
        <f ca="1">SUM(Beregninger!B7:AY7)</f>
        <v>0</v>
      </c>
      <c r="F10" s="7">
        <f ca="1">Beregninger!AZ7</f>
        <v>0</v>
      </c>
      <c r="G10" s="7">
        <f ca="1">Beregninger!CY7</f>
        <v>0</v>
      </c>
      <c r="H10">
        <f ca="1">IF(Input!$B7="I",5,0)</f>
        <v>0</v>
      </c>
      <c r="I10">
        <f ca="1">IF(Input!$B7="II",4,0)</f>
        <v>0</v>
      </c>
      <c r="J10">
        <f ca="1">IF(Input!$B7="III",3,0)</f>
        <v>3</v>
      </c>
      <c r="K10">
        <f ca="1">IF(Input!$B7="IV",2,0)</f>
        <v>0</v>
      </c>
      <c r="L10">
        <f ca="1">IF(Input!$C7="Økonomisk",0.5,0)</f>
        <v>0.5</v>
      </c>
      <c r="M10">
        <f t="shared" si="8"/>
        <v>-100</v>
      </c>
      <c r="N10">
        <f ca="1">IF(Input!$C7="Miljø",0.1,0)</f>
        <v>0</v>
      </c>
      <c r="O10">
        <v>9.4999999999999998E-3</v>
      </c>
      <c r="P10">
        <f ca="1">IF(Input!A7="",-1000,0)</f>
        <v>0</v>
      </c>
      <c r="Q10">
        <f t="shared" si="1"/>
        <v>-96.490499999999997</v>
      </c>
      <c r="R10">
        <f t="shared" si="2"/>
        <v>10</v>
      </c>
      <c r="S10" t="str">
        <f t="shared" si="16"/>
        <v/>
      </c>
      <c r="T10" t="str">
        <f t="shared" si="9"/>
        <v/>
      </c>
      <c r="U10" t="str">
        <f t="shared" si="9"/>
        <v/>
      </c>
      <c r="V10" t="str">
        <f t="shared" si="9"/>
        <v/>
      </c>
      <c r="W10" t="str">
        <f t="shared" si="9"/>
        <v/>
      </c>
      <c r="X10" t="str">
        <f t="shared" si="9"/>
        <v/>
      </c>
      <c r="Y10" t="str">
        <f t="shared" si="9"/>
        <v/>
      </c>
      <c r="Z10" t="str">
        <f t="shared" si="9"/>
        <v/>
      </c>
      <c r="AA10" t="str">
        <f t="shared" si="9"/>
        <v/>
      </c>
      <c r="AB10">
        <f t="shared" si="9"/>
        <v>10</v>
      </c>
      <c r="AC10" t="str">
        <f t="shared" si="9"/>
        <v/>
      </c>
      <c r="AD10" t="str">
        <f t="shared" si="9"/>
        <v/>
      </c>
      <c r="AE10" t="str">
        <f t="shared" si="9"/>
        <v/>
      </c>
      <c r="AF10" t="str">
        <f t="shared" si="9"/>
        <v/>
      </c>
      <c r="AG10" t="str">
        <f t="shared" si="9"/>
        <v/>
      </c>
      <c r="AH10" t="str">
        <f t="shared" si="9"/>
        <v/>
      </c>
      <c r="AI10" t="str">
        <f t="shared" si="9"/>
        <v/>
      </c>
      <c r="AJ10" t="str">
        <f t="shared" si="9"/>
        <v/>
      </c>
      <c r="AK10" t="str">
        <f t="shared" si="9"/>
        <v/>
      </c>
      <c r="AL10" t="str">
        <f t="shared" si="9"/>
        <v/>
      </c>
      <c r="AM10" t="str">
        <f t="shared" si="9"/>
        <v/>
      </c>
      <c r="AN10" t="str">
        <f t="shared" si="9"/>
        <v/>
      </c>
      <c r="AO10" t="str">
        <f t="shared" si="9"/>
        <v/>
      </c>
      <c r="AP10" t="str">
        <f t="shared" si="9"/>
        <v/>
      </c>
      <c r="AQ10" t="str">
        <f t="shared" si="9"/>
        <v/>
      </c>
      <c r="AR10" t="str">
        <f t="shared" si="9"/>
        <v/>
      </c>
      <c r="AS10" t="str">
        <f t="shared" si="9"/>
        <v/>
      </c>
      <c r="AT10" t="str">
        <f t="shared" si="9"/>
        <v/>
      </c>
      <c r="AU10" t="str">
        <f t="shared" si="9"/>
        <v/>
      </c>
      <c r="AV10" t="str">
        <f t="shared" si="9"/>
        <v/>
      </c>
      <c r="AW10" t="str">
        <f t="shared" si="9"/>
        <v/>
      </c>
      <c r="AX10" t="str">
        <f t="shared" si="9"/>
        <v/>
      </c>
      <c r="AY10" t="str">
        <f t="shared" si="9"/>
        <v/>
      </c>
      <c r="AZ10" t="str">
        <f t="shared" si="9"/>
        <v/>
      </c>
      <c r="BA10" t="str">
        <f t="shared" si="9"/>
        <v/>
      </c>
      <c r="BB10" t="str">
        <f t="shared" si="9"/>
        <v/>
      </c>
      <c r="BC10" t="str">
        <f t="shared" si="9"/>
        <v/>
      </c>
      <c r="BD10" t="str">
        <f t="shared" si="9"/>
        <v/>
      </c>
      <c r="BE10" t="str">
        <f t="shared" si="9"/>
        <v/>
      </c>
      <c r="BF10" t="str">
        <f t="shared" si="9"/>
        <v/>
      </c>
      <c r="BG10" t="str">
        <f t="shared" si="9"/>
        <v/>
      </c>
      <c r="BH10" t="str">
        <f t="shared" si="9"/>
        <v/>
      </c>
      <c r="BI10" t="str">
        <f t="shared" si="9"/>
        <v/>
      </c>
      <c r="BJ10" t="str">
        <f t="shared" si="9"/>
        <v/>
      </c>
      <c r="BK10" t="str">
        <f t="shared" si="9"/>
        <v/>
      </c>
      <c r="BL10" t="str">
        <f t="shared" si="9"/>
        <v/>
      </c>
      <c r="BM10" t="str">
        <f t="shared" si="9"/>
        <v/>
      </c>
      <c r="BN10" t="str">
        <f t="shared" si="9"/>
        <v/>
      </c>
      <c r="BO10" t="str">
        <f t="shared" si="9"/>
        <v/>
      </c>
      <c r="BP10" t="str">
        <f t="shared" si="9"/>
        <v/>
      </c>
      <c r="BQ10" t="str">
        <f t="shared" si="9"/>
        <v/>
      </c>
      <c r="BR10" t="str">
        <f t="shared" si="9"/>
        <v/>
      </c>
      <c r="BS10" t="str">
        <f t="shared" si="9"/>
        <v/>
      </c>
      <c r="BT10" t="str">
        <f t="shared" si="9"/>
        <v/>
      </c>
      <c r="BU10" t="str">
        <f t="shared" si="9"/>
        <v/>
      </c>
      <c r="BV10" t="str">
        <f t="shared" si="9"/>
        <v/>
      </c>
      <c r="BW10" t="str">
        <f t="shared" si="9"/>
        <v/>
      </c>
      <c r="BX10" t="str">
        <f t="shared" si="9"/>
        <v/>
      </c>
      <c r="BY10" t="str">
        <f t="shared" si="9"/>
        <v/>
      </c>
      <c r="BZ10" t="str">
        <f t="shared" si="9"/>
        <v/>
      </c>
      <c r="CA10" t="str">
        <f t="shared" si="9"/>
        <v/>
      </c>
      <c r="CB10" t="str">
        <f t="shared" si="9"/>
        <v/>
      </c>
      <c r="CC10" t="str">
        <f t="shared" si="9"/>
        <v/>
      </c>
      <c r="CD10" t="str">
        <f t="shared" si="9"/>
        <v/>
      </c>
      <c r="CE10" t="str">
        <f t="shared" ref="T10:CE14" si="18">IF($R10=CE$5,$A10,"")</f>
        <v/>
      </c>
      <c r="CF10" t="str">
        <f t="shared" si="10"/>
        <v/>
      </c>
      <c r="CG10" t="str">
        <f t="shared" si="10"/>
        <v/>
      </c>
      <c r="CH10" t="str">
        <f t="shared" si="10"/>
        <v/>
      </c>
      <c r="CI10" t="str">
        <f t="shared" si="10"/>
        <v/>
      </c>
      <c r="CJ10" t="str">
        <f t="shared" si="10"/>
        <v/>
      </c>
      <c r="CK10">
        <f>W$4</f>
        <v>15</v>
      </c>
      <c r="CL10" t="str">
        <f t="shared" si="4"/>
        <v>III</v>
      </c>
      <c r="CM10" t="str">
        <f t="shared" si="5"/>
        <v>NOX/NO2</v>
      </c>
      <c r="CN10" t="str">
        <f t="shared" si="5"/>
        <v>kg</v>
      </c>
      <c r="CO10">
        <f t="shared" si="6"/>
        <v>0.47846700000000009</v>
      </c>
      <c r="CP10">
        <f t="shared" si="7"/>
        <v>21.769494240535966</v>
      </c>
      <c r="CQ10">
        <f t="shared" si="7"/>
        <v>0</v>
      </c>
      <c r="CS10" t="str">
        <f t="shared" si="17"/>
        <v>III</v>
      </c>
      <c r="CT10" t="str">
        <f t="shared" si="11"/>
        <v>NOX/NO2</v>
      </c>
      <c r="CU10" t="str">
        <f t="shared" si="12"/>
        <v>kg</v>
      </c>
      <c r="CV10">
        <f t="shared" si="13"/>
        <v>0.47846700000000009</v>
      </c>
      <c r="CW10">
        <f t="shared" si="14"/>
        <v>21.769494240535966</v>
      </c>
      <c r="CX10">
        <f t="shared" si="15"/>
        <v>0</v>
      </c>
      <c r="CY10">
        <f ca="1">IF(CO10=0,"",INDEX(Input!$J$3:$J$72,MATCH(sorteringsmaskine!CT10,Input!$A$3:$A$72,0)))</f>
        <v>0</v>
      </c>
      <c r="CZ10">
        <f ca="1">IF(OR(CY10="",CY10=0)=TRUE,1,Forudsætninger!$B$4)</f>
        <v>1</v>
      </c>
    </row>
    <row r="11" spans="1:104">
      <c r="A11">
        <v>11</v>
      </c>
      <c r="B11" t="str">
        <f ca="1">Input!B8</f>
        <v>III</v>
      </c>
      <c r="C11" t="str">
        <f ca="1">Input!A8</f>
        <v>Vaskemidler</v>
      </c>
      <c r="D11" t="str">
        <f ca="1">Input!D8</f>
        <v>kg</v>
      </c>
      <c r="E11">
        <f ca="1">SUM(Beregninger!B8:AY8)</f>
        <v>0</v>
      </c>
      <c r="F11" s="7">
        <f ca="1">Beregninger!AZ8</f>
        <v>0</v>
      </c>
      <c r="G11" s="7">
        <f ca="1">Beregninger!CY8</f>
        <v>0</v>
      </c>
      <c r="H11">
        <f ca="1">IF(Input!$B8="I",5,0)</f>
        <v>0</v>
      </c>
      <c r="I11">
        <f ca="1">IF(Input!$B8="II",4,0)</f>
        <v>0</v>
      </c>
      <c r="J11">
        <f ca="1">IF(Input!$B8="III",3,0)</f>
        <v>3</v>
      </c>
      <c r="K11">
        <f ca="1">IF(Input!$B8="IV",2,0)</f>
        <v>0</v>
      </c>
      <c r="L11">
        <f ca="1">IF(Input!$C8="Økonomisk",0.5,0)</f>
        <v>0.5</v>
      </c>
      <c r="M11">
        <f t="shared" si="8"/>
        <v>-100</v>
      </c>
      <c r="N11">
        <f ca="1">IF(Input!$C8="Miljø",0.1,0)</f>
        <v>0</v>
      </c>
      <c r="O11">
        <v>9.4000000000000004E-3</v>
      </c>
      <c r="P11">
        <f ca="1">IF(Input!A8="",-1000,0)</f>
        <v>0</v>
      </c>
      <c r="Q11">
        <f t="shared" si="1"/>
        <v>-96.490600000000001</v>
      </c>
      <c r="R11">
        <f t="shared" si="2"/>
        <v>11</v>
      </c>
      <c r="S11" t="str">
        <f t="shared" si="16"/>
        <v/>
      </c>
      <c r="T11" t="str">
        <f t="shared" si="18"/>
        <v/>
      </c>
      <c r="U11" t="str">
        <f t="shared" si="18"/>
        <v/>
      </c>
      <c r="V11" t="str">
        <f t="shared" si="18"/>
        <v/>
      </c>
      <c r="W11" t="str">
        <f t="shared" si="18"/>
        <v/>
      </c>
      <c r="X11" t="str">
        <f t="shared" si="18"/>
        <v/>
      </c>
      <c r="Y11" t="str">
        <f t="shared" si="18"/>
        <v/>
      </c>
      <c r="Z11" t="str">
        <f t="shared" si="18"/>
        <v/>
      </c>
      <c r="AA11" t="str">
        <f t="shared" si="18"/>
        <v/>
      </c>
      <c r="AB11" t="str">
        <f t="shared" si="18"/>
        <v/>
      </c>
      <c r="AC11">
        <f t="shared" si="18"/>
        <v>11</v>
      </c>
      <c r="AD11" t="str">
        <f t="shared" si="18"/>
        <v/>
      </c>
      <c r="AE11" t="str">
        <f t="shared" si="18"/>
        <v/>
      </c>
      <c r="AF11" t="str">
        <f t="shared" si="18"/>
        <v/>
      </c>
      <c r="AG11" t="str">
        <f t="shared" si="18"/>
        <v/>
      </c>
      <c r="AH11" t="str">
        <f t="shared" si="18"/>
        <v/>
      </c>
      <c r="AI11" t="str">
        <f t="shared" si="18"/>
        <v/>
      </c>
      <c r="AJ11" t="str">
        <f t="shared" si="18"/>
        <v/>
      </c>
      <c r="AK11" t="str">
        <f t="shared" si="18"/>
        <v/>
      </c>
      <c r="AL11" t="str">
        <f t="shared" si="18"/>
        <v/>
      </c>
      <c r="AM11" t="str">
        <f t="shared" si="18"/>
        <v/>
      </c>
      <c r="AN11" t="str">
        <f t="shared" si="18"/>
        <v/>
      </c>
      <c r="AO11" t="str">
        <f t="shared" si="18"/>
        <v/>
      </c>
      <c r="AP11" t="str">
        <f t="shared" si="18"/>
        <v/>
      </c>
      <c r="AQ11" t="str">
        <f t="shared" si="18"/>
        <v/>
      </c>
      <c r="AR11" t="str">
        <f t="shared" si="18"/>
        <v/>
      </c>
      <c r="AS11" t="str">
        <f t="shared" si="18"/>
        <v/>
      </c>
      <c r="AT11" t="str">
        <f t="shared" si="18"/>
        <v/>
      </c>
      <c r="AU11" t="str">
        <f t="shared" si="18"/>
        <v/>
      </c>
      <c r="AV11" t="str">
        <f t="shared" si="18"/>
        <v/>
      </c>
      <c r="AW11" t="str">
        <f t="shared" si="18"/>
        <v/>
      </c>
      <c r="AX11" t="str">
        <f t="shared" si="18"/>
        <v/>
      </c>
      <c r="AY11" t="str">
        <f t="shared" si="18"/>
        <v/>
      </c>
      <c r="AZ11" t="str">
        <f t="shared" si="18"/>
        <v/>
      </c>
      <c r="BA11" t="str">
        <f t="shared" si="18"/>
        <v/>
      </c>
      <c r="BB11" t="str">
        <f t="shared" si="18"/>
        <v/>
      </c>
      <c r="BC11" t="str">
        <f t="shared" si="18"/>
        <v/>
      </c>
      <c r="BD11" t="str">
        <f t="shared" si="18"/>
        <v/>
      </c>
      <c r="BE11" t="str">
        <f t="shared" si="18"/>
        <v/>
      </c>
      <c r="BF11" t="str">
        <f t="shared" si="18"/>
        <v/>
      </c>
      <c r="BG11" t="str">
        <f t="shared" si="18"/>
        <v/>
      </c>
      <c r="BH11" t="str">
        <f t="shared" si="18"/>
        <v/>
      </c>
      <c r="BI11" t="str">
        <f t="shared" si="18"/>
        <v/>
      </c>
      <c r="BJ11" t="str">
        <f t="shared" si="18"/>
        <v/>
      </c>
      <c r="BK11" t="str">
        <f t="shared" si="18"/>
        <v/>
      </c>
      <c r="BL11" t="str">
        <f t="shared" si="18"/>
        <v/>
      </c>
      <c r="BM11" t="str">
        <f t="shared" si="18"/>
        <v/>
      </c>
      <c r="BN11" t="str">
        <f t="shared" si="18"/>
        <v/>
      </c>
      <c r="BO11" t="str">
        <f t="shared" si="18"/>
        <v/>
      </c>
      <c r="BP11" t="str">
        <f t="shared" si="18"/>
        <v/>
      </c>
      <c r="BQ11" t="str">
        <f t="shared" si="18"/>
        <v/>
      </c>
      <c r="BR11" t="str">
        <f t="shared" si="18"/>
        <v/>
      </c>
      <c r="BS11" t="str">
        <f t="shared" si="18"/>
        <v/>
      </c>
      <c r="BT11" t="str">
        <f t="shared" si="18"/>
        <v/>
      </c>
      <c r="BU11" t="str">
        <f t="shared" si="18"/>
        <v/>
      </c>
      <c r="BV11" t="str">
        <f t="shared" si="18"/>
        <v/>
      </c>
      <c r="BW11" t="str">
        <f t="shared" si="18"/>
        <v/>
      </c>
      <c r="BX11" t="str">
        <f t="shared" si="18"/>
        <v/>
      </c>
      <c r="BY11" t="str">
        <f t="shared" si="18"/>
        <v/>
      </c>
      <c r="BZ11" t="str">
        <f t="shared" si="18"/>
        <v/>
      </c>
      <c r="CA11" t="str">
        <f t="shared" si="18"/>
        <v/>
      </c>
      <c r="CB11" t="str">
        <f t="shared" si="18"/>
        <v/>
      </c>
      <c r="CC11" t="str">
        <f t="shared" si="18"/>
        <v/>
      </c>
      <c r="CD11" t="str">
        <f t="shared" si="18"/>
        <v/>
      </c>
      <c r="CE11" t="str">
        <f t="shared" si="18"/>
        <v/>
      </c>
      <c r="CF11" t="str">
        <f t="shared" si="10"/>
        <v/>
      </c>
      <c r="CG11" t="str">
        <f t="shared" si="10"/>
        <v/>
      </c>
      <c r="CH11" t="str">
        <f t="shared" si="10"/>
        <v/>
      </c>
      <c r="CI11" t="str">
        <f t="shared" si="10"/>
        <v/>
      </c>
      <c r="CJ11" t="str">
        <f t="shared" si="10"/>
        <v/>
      </c>
      <c r="CK11">
        <f>X$4</f>
        <v>27</v>
      </c>
      <c r="CL11" t="str">
        <f t="shared" si="4"/>
        <v>III</v>
      </c>
      <c r="CM11" t="str">
        <f t="shared" si="5"/>
        <v>Metan (CH4)</v>
      </c>
      <c r="CN11" t="str">
        <f t="shared" si="5"/>
        <v>kg</v>
      </c>
      <c r="CO11">
        <f t="shared" si="6"/>
        <v>0.19809899999999994</v>
      </c>
      <c r="CP11">
        <f t="shared" si="7"/>
        <v>0.67162765233567645</v>
      </c>
      <c r="CQ11">
        <f t="shared" si="7"/>
        <v>0</v>
      </c>
      <c r="CS11" t="str">
        <f t="shared" si="17"/>
        <v>III</v>
      </c>
      <c r="CT11" t="str">
        <f t="shared" si="11"/>
        <v>Metan (CH4)</v>
      </c>
      <c r="CU11" t="str">
        <f t="shared" si="12"/>
        <v>kg</v>
      </c>
      <c r="CV11">
        <f t="shared" si="13"/>
        <v>0.19809899999999994</v>
      </c>
      <c r="CW11">
        <f t="shared" si="14"/>
        <v>0.67162765233567645</v>
      </c>
      <c r="CX11">
        <f t="shared" si="15"/>
        <v>0</v>
      </c>
      <c r="CY11">
        <f ca="1">IF(CO11=0,"",INDEX(Input!$J$3:$J$72,MATCH(sorteringsmaskine!CT11,Input!$A$3:$A$72,0)))</f>
        <v>0</v>
      </c>
      <c r="CZ11">
        <f ca="1">IF(OR(CY11="",CY11=0)=TRUE,1,Forudsætninger!$B$4)</f>
        <v>1</v>
      </c>
    </row>
    <row r="12" spans="1:104">
      <c r="A12">
        <v>12</v>
      </c>
      <c r="B12" t="str">
        <f ca="1">Input!B9</f>
        <v>III</v>
      </c>
      <c r="C12" t="str">
        <f ca="1">Input!A9</f>
        <v>Vand</v>
      </c>
      <c r="D12" t="str">
        <f ca="1">Input!D9</f>
        <v>Liter</v>
      </c>
      <c r="E12">
        <f ca="1">SUM(Beregninger!B9:AY9)</f>
        <v>0</v>
      </c>
      <c r="F12" s="7">
        <f ca="1">Beregninger!AZ9</f>
        <v>0</v>
      </c>
      <c r="G12" s="7">
        <f ca="1">Beregninger!CY9</f>
        <v>0</v>
      </c>
      <c r="H12">
        <f ca="1">IF(Input!$B9="I",5,0)</f>
        <v>0</v>
      </c>
      <c r="I12">
        <f ca="1">IF(Input!$B9="II",4,0)</f>
        <v>0</v>
      </c>
      <c r="J12">
        <f ca="1">IF(Input!$B9="III",3,0)</f>
        <v>3</v>
      </c>
      <c r="K12">
        <f ca="1">IF(Input!$B9="IV",2,0)</f>
        <v>0</v>
      </c>
      <c r="L12">
        <f ca="1">IF(Input!$C9="Økonomisk",0.5,0)</f>
        <v>0.5</v>
      </c>
      <c r="M12">
        <f t="shared" si="8"/>
        <v>-100</v>
      </c>
      <c r="N12">
        <f ca="1">IF(Input!$C9="Miljø",0.1,0)</f>
        <v>0</v>
      </c>
      <c r="O12">
        <v>9.2999999999999906E-3</v>
      </c>
      <c r="P12">
        <f ca="1">IF(Input!A9="",-1000,0)</f>
        <v>0</v>
      </c>
      <c r="Q12">
        <f t="shared" si="1"/>
        <v>-96.490700000000004</v>
      </c>
      <c r="R12">
        <f t="shared" si="2"/>
        <v>12</v>
      </c>
      <c r="S12" t="str">
        <f t="shared" si="16"/>
        <v/>
      </c>
      <c r="T12" t="str">
        <f t="shared" si="18"/>
        <v/>
      </c>
      <c r="U12" t="str">
        <f t="shared" si="18"/>
        <v/>
      </c>
      <c r="V12" t="str">
        <f t="shared" si="18"/>
        <v/>
      </c>
      <c r="W12" t="str">
        <f t="shared" si="18"/>
        <v/>
      </c>
      <c r="X12" t="str">
        <f t="shared" si="18"/>
        <v/>
      </c>
      <c r="Y12" t="str">
        <f t="shared" si="18"/>
        <v/>
      </c>
      <c r="Z12" t="str">
        <f t="shared" si="18"/>
        <v/>
      </c>
      <c r="AA12" t="str">
        <f t="shared" si="18"/>
        <v/>
      </c>
      <c r="AB12" t="str">
        <f t="shared" si="18"/>
        <v/>
      </c>
      <c r="AC12" t="str">
        <f t="shared" si="18"/>
        <v/>
      </c>
      <c r="AD12">
        <f t="shared" si="18"/>
        <v>12</v>
      </c>
      <c r="AE12" t="str">
        <f t="shared" si="18"/>
        <v/>
      </c>
      <c r="AF12" t="str">
        <f t="shared" si="18"/>
        <v/>
      </c>
      <c r="AG12" t="str">
        <f t="shared" si="18"/>
        <v/>
      </c>
      <c r="AH12" t="str">
        <f t="shared" si="18"/>
        <v/>
      </c>
      <c r="AI12" t="str">
        <f t="shared" si="18"/>
        <v/>
      </c>
      <c r="AJ12" t="str">
        <f t="shared" si="18"/>
        <v/>
      </c>
      <c r="AK12" t="str">
        <f t="shared" si="18"/>
        <v/>
      </c>
      <c r="AL12" t="str">
        <f t="shared" si="18"/>
        <v/>
      </c>
      <c r="AM12" t="str">
        <f t="shared" si="18"/>
        <v/>
      </c>
      <c r="AN12" t="str">
        <f t="shared" si="18"/>
        <v/>
      </c>
      <c r="AO12" t="str">
        <f t="shared" si="18"/>
        <v/>
      </c>
      <c r="AP12" t="str">
        <f t="shared" si="18"/>
        <v/>
      </c>
      <c r="AQ12" t="str">
        <f t="shared" si="18"/>
        <v/>
      </c>
      <c r="AR12" t="str">
        <f t="shared" si="18"/>
        <v/>
      </c>
      <c r="AS12" t="str">
        <f t="shared" si="18"/>
        <v/>
      </c>
      <c r="AT12" t="str">
        <f t="shared" si="18"/>
        <v/>
      </c>
      <c r="AU12" t="str">
        <f t="shared" si="18"/>
        <v/>
      </c>
      <c r="AV12" t="str">
        <f t="shared" si="18"/>
        <v/>
      </c>
      <c r="AW12" t="str">
        <f t="shared" si="18"/>
        <v/>
      </c>
      <c r="AX12" t="str">
        <f t="shared" si="18"/>
        <v/>
      </c>
      <c r="AY12" t="str">
        <f t="shared" si="18"/>
        <v/>
      </c>
      <c r="AZ12" t="str">
        <f t="shared" si="18"/>
        <v/>
      </c>
      <c r="BA12" t="str">
        <f t="shared" si="18"/>
        <v/>
      </c>
      <c r="BB12" t="str">
        <f t="shared" si="18"/>
        <v/>
      </c>
      <c r="BC12" t="str">
        <f t="shared" si="18"/>
        <v/>
      </c>
      <c r="BD12" t="str">
        <f t="shared" si="18"/>
        <v/>
      </c>
      <c r="BE12" t="str">
        <f t="shared" si="18"/>
        <v/>
      </c>
      <c r="BF12" t="str">
        <f t="shared" si="18"/>
        <v/>
      </c>
      <c r="BG12" t="str">
        <f t="shared" si="18"/>
        <v/>
      </c>
      <c r="BH12" t="str">
        <f t="shared" si="18"/>
        <v/>
      </c>
      <c r="BI12" t="str">
        <f t="shared" si="18"/>
        <v/>
      </c>
      <c r="BJ12" t="str">
        <f t="shared" si="18"/>
        <v/>
      </c>
      <c r="BK12" t="str">
        <f t="shared" si="18"/>
        <v/>
      </c>
      <c r="BL12" t="str">
        <f t="shared" si="18"/>
        <v/>
      </c>
      <c r="BM12" t="str">
        <f t="shared" si="18"/>
        <v/>
      </c>
      <c r="BN12" t="str">
        <f t="shared" si="18"/>
        <v/>
      </c>
      <c r="BO12" t="str">
        <f t="shared" si="18"/>
        <v/>
      </c>
      <c r="BP12" t="str">
        <f t="shared" si="18"/>
        <v/>
      </c>
      <c r="BQ12" t="str">
        <f t="shared" si="18"/>
        <v/>
      </c>
      <c r="BR12" t="str">
        <f t="shared" si="18"/>
        <v/>
      </c>
      <c r="BS12" t="str">
        <f t="shared" si="18"/>
        <v/>
      </c>
      <c r="BT12" t="str">
        <f t="shared" si="18"/>
        <v/>
      </c>
      <c r="BU12" t="str">
        <f t="shared" si="18"/>
        <v/>
      </c>
      <c r="BV12" t="str">
        <f t="shared" si="18"/>
        <v/>
      </c>
      <c r="BW12" t="str">
        <f t="shared" si="18"/>
        <v/>
      </c>
      <c r="BX12" t="str">
        <f t="shared" si="18"/>
        <v/>
      </c>
      <c r="BY12" t="str">
        <f t="shared" si="18"/>
        <v/>
      </c>
      <c r="BZ12" t="str">
        <f t="shared" si="18"/>
        <v/>
      </c>
      <c r="CA12" t="str">
        <f t="shared" si="18"/>
        <v/>
      </c>
      <c r="CB12" t="str">
        <f t="shared" si="18"/>
        <v/>
      </c>
      <c r="CC12" t="str">
        <f t="shared" si="18"/>
        <v/>
      </c>
      <c r="CD12" t="str">
        <f t="shared" si="18"/>
        <v/>
      </c>
      <c r="CE12" t="str">
        <f t="shared" si="18"/>
        <v/>
      </c>
      <c r="CF12" t="str">
        <f t="shared" si="10"/>
        <v/>
      </c>
      <c r="CG12" t="str">
        <f t="shared" si="10"/>
        <v/>
      </c>
      <c r="CH12" t="str">
        <f t="shared" si="10"/>
        <v/>
      </c>
      <c r="CI12" t="str">
        <f t="shared" si="10"/>
        <v/>
      </c>
      <c r="CJ12" t="str">
        <f t="shared" si="10"/>
        <v/>
      </c>
      <c r="CK12">
        <f>Y$4</f>
        <v>28</v>
      </c>
      <c r="CL12" t="str">
        <f t="shared" si="4"/>
        <v>III</v>
      </c>
      <c r="CM12" t="str">
        <f t="shared" si="5"/>
        <v>Lattergas (N2O)</v>
      </c>
      <c r="CN12" t="str">
        <f t="shared" si="5"/>
        <v>kg</v>
      </c>
      <c r="CO12">
        <f t="shared" si="6"/>
        <v>5.0984999999999997E-3</v>
      </c>
      <c r="CP12">
        <f t="shared" si="7"/>
        <v>0.25517087812139344</v>
      </c>
      <c r="CQ12">
        <f>LOOKUP($CK12,$A$6:$A$75,G$6:G$75)</f>
        <v>0</v>
      </c>
      <c r="CS12" t="str">
        <f t="shared" si="17"/>
        <v>III</v>
      </c>
      <c r="CT12" t="str">
        <f t="shared" si="11"/>
        <v>Lattergas (N2O)</v>
      </c>
      <c r="CU12" t="str">
        <f t="shared" si="12"/>
        <v>kg</v>
      </c>
      <c r="CV12">
        <f t="shared" si="13"/>
        <v>5.0984999999999997E-3</v>
      </c>
      <c r="CW12">
        <f t="shared" si="14"/>
        <v>0.25517087812139344</v>
      </c>
      <c r="CX12">
        <f t="shared" si="15"/>
        <v>0</v>
      </c>
      <c r="CY12">
        <f ca="1">IF(CO12=0,"",INDEX(Input!$J$3:$J$72,MATCH(sorteringsmaskine!CT12,Input!$A$3:$A$72,0)))</f>
        <v>0</v>
      </c>
      <c r="CZ12">
        <f ca="1">IF(OR(CY12="",CY12=0)=TRUE,1,Forudsætninger!$B$4)</f>
        <v>1</v>
      </c>
    </row>
    <row r="13" spans="1:104">
      <c r="A13">
        <v>13</v>
      </c>
      <c r="B13" t="str">
        <f ca="1">Input!B10</f>
        <v>III</v>
      </c>
      <c r="C13" t="str">
        <f ca="1">Input!A10</f>
        <v>CO2 fra fossilt brændsel</v>
      </c>
      <c r="D13" t="str">
        <f ca="1">Input!D10</f>
        <v>kg</v>
      </c>
      <c r="E13">
        <f ca="1">SUM(Beregninger!B10:AY10)</f>
        <v>904.60000000000014</v>
      </c>
      <c r="F13" s="7">
        <f ca="1">Beregninger!AZ10</f>
        <v>146.04395116122868</v>
      </c>
      <c r="G13" s="7">
        <f ca="1">Beregninger!CY10</f>
        <v>0</v>
      </c>
      <c r="H13">
        <f ca="1">IF(Input!$B10="I",5,0)</f>
        <v>0</v>
      </c>
      <c r="I13">
        <f ca="1">IF(Input!$B10="II",4,0)</f>
        <v>0</v>
      </c>
      <c r="J13">
        <f ca="1">IF(Input!$B10="III",3,0)</f>
        <v>3</v>
      </c>
      <c r="K13">
        <f ca="1">IF(Input!$B10="IV",2,0)</f>
        <v>0</v>
      </c>
      <c r="L13">
        <f ca="1">IF(Input!$C10="Økonomisk",0.5,0)</f>
        <v>0</v>
      </c>
      <c r="M13">
        <f t="shared" si="8"/>
        <v>0</v>
      </c>
      <c r="N13">
        <f ca="1">IF(Input!$C10="Miljø",0.1,0)</f>
        <v>0.1</v>
      </c>
      <c r="O13">
        <v>9.1999999999999894E-3</v>
      </c>
      <c r="P13">
        <f ca="1">IF(Input!A10="",-1000,0)</f>
        <v>0</v>
      </c>
      <c r="Q13">
        <f t="shared" si="1"/>
        <v>3.1092</v>
      </c>
      <c r="R13">
        <f t="shared" si="2"/>
        <v>3</v>
      </c>
      <c r="S13" t="str">
        <f t="shared" si="16"/>
        <v/>
      </c>
      <c r="T13" t="str">
        <f t="shared" si="18"/>
        <v/>
      </c>
      <c r="U13">
        <f t="shared" si="18"/>
        <v>13</v>
      </c>
      <c r="V13" t="str">
        <f t="shared" si="18"/>
        <v/>
      </c>
      <c r="W13" t="str">
        <f t="shared" si="18"/>
        <v/>
      </c>
      <c r="X13" t="str">
        <f t="shared" si="18"/>
        <v/>
      </c>
      <c r="Y13" t="str">
        <f t="shared" si="18"/>
        <v/>
      </c>
      <c r="Z13" t="str">
        <f t="shared" si="18"/>
        <v/>
      </c>
      <c r="AA13" t="str">
        <f t="shared" si="18"/>
        <v/>
      </c>
      <c r="AB13" t="str">
        <f t="shared" si="18"/>
        <v/>
      </c>
      <c r="AC13" t="str">
        <f t="shared" si="18"/>
        <v/>
      </c>
      <c r="AD13" t="str">
        <f t="shared" si="18"/>
        <v/>
      </c>
      <c r="AE13" t="str">
        <f t="shared" si="18"/>
        <v/>
      </c>
      <c r="AF13" t="str">
        <f t="shared" si="18"/>
        <v/>
      </c>
      <c r="AG13" t="str">
        <f t="shared" si="18"/>
        <v/>
      </c>
      <c r="AH13" t="str">
        <f t="shared" si="18"/>
        <v/>
      </c>
      <c r="AI13" t="str">
        <f t="shared" si="18"/>
        <v/>
      </c>
      <c r="AJ13" t="str">
        <f t="shared" si="18"/>
        <v/>
      </c>
      <c r="AK13" t="str">
        <f t="shared" si="18"/>
        <v/>
      </c>
      <c r="AL13" t="str">
        <f t="shared" si="18"/>
        <v/>
      </c>
      <c r="AM13" t="str">
        <f t="shared" si="18"/>
        <v/>
      </c>
      <c r="AN13" t="str">
        <f t="shared" si="18"/>
        <v/>
      </c>
      <c r="AO13" t="str">
        <f t="shared" si="18"/>
        <v/>
      </c>
      <c r="AP13" t="str">
        <f t="shared" si="18"/>
        <v/>
      </c>
      <c r="AQ13" t="str">
        <f t="shared" si="18"/>
        <v/>
      </c>
      <c r="AR13" t="str">
        <f t="shared" si="18"/>
        <v/>
      </c>
      <c r="AS13" t="str">
        <f t="shared" si="18"/>
        <v/>
      </c>
      <c r="AT13" t="str">
        <f t="shared" si="18"/>
        <v/>
      </c>
      <c r="AU13" t="str">
        <f t="shared" si="18"/>
        <v/>
      </c>
      <c r="AV13" t="str">
        <f t="shared" si="18"/>
        <v/>
      </c>
      <c r="AW13" t="str">
        <f t="shared" si="18"/>
        <v/>
      </c>
      <c r="AX13" t="str">
        <f t="shared" si="18"/>
        <v/>
      </c>
      <c r="AY13" t="str">
        <f t="shared" si="18"/>
        <v/>
      </c>
      <c r="AZ13" t="str">
        <f t="shared" si="18"/>
        <v/>
      </c>
      <c r="BA13" t="str">
        <f t="shared" si="18"/>
        <v/>
      </c>
      <c r="BB13" t="str">
        <f t="shared" si="18"/>
        <v/>
      </c>
      <c r="BC13" t="str">
        <f t="shared" si="18"/>
        <v/>
      </c>
      <c r="BD13" t="str">
        <f t="shared" si="18"/>
        <v/>
      </c>
      <c r="BE13" t="str">
        <f t="shared" si="18"/>
        <v/>
      </c>
      <c r="BF13" t="str">
        <f t="shared" si="18"/>
        <v/>
      </c>
      <c r="BG13" t="str">
        <f t="shared" si="18"/>
        <v/>
      </c>
      <c r="BH13" t="str">
        <f t="shared" si="18"/>
        <v/>
      </c>
      <c r="BI13" t="str">
        <f t="shared" si="18"/>
        <v/>
      </c>
      <c r="BJ13" t="str">
        <f t="shared" si="18"/>
        <v/>
      </c>
      <c r="BK13" t="str">
        <f t="shared" si="18"/>
        <v/>
      </c>
      <c r="BL13" t="str">
        <f t="shared" si="18"/>
        <v/>
      </c>
      <c r="BM13" t="str">
        <f t="shared" si="18"/>
        <v/>
      </c>
      <c r="BN13" t="str">
        <f t="shared" si="18"/>
        <v/>
      </c>
      <c r="BO13" t="str">
        <f t="shared" si="18"/>
        <v/>
      </c>
      <c r="BP13" t="str">
        <f t="shared" si="18"/>
        <v/>
      </c>
      <c r="BQ13" t="str">
        <f t="shared" si="18"/>
        <v/>
      </c>
      <c r="BR13" t="str">
        <f t="shared" si="18"/>
        <v/>
      </c>
      <c r="BS13" t="str">
        <f t="shared" si="18"/>
        <v/>
      </c>
      <c r="BT13" t="str">
        <f t="shared" si="18"/>
        <v/>
      </c>
      <c r="BU13" t="str">
        <f t="shared" si="18"/>
        <v/>
      </c>
      <c r="BV13" t="str">
        <f t="shared" si="18"/>
        <v/>
      </c>
      <c r="BW13" t="str">
        <f t="shared" si="18"/>
        <v/>
      </c>
      <c r="BX13" t="str">
        <f t="shared" si="18"/>
        <v/>
      </c>
      <c r="BY13" t="str">
        <f t="shared" si="18"/>
        <v/>
      </c>
      <c r="BZ13" t="str">
        <f t="shared" si="18"/>
        <v/>
      </c>
      <c r="CA13" t="str">
        <f t="shared" si="18"/>
        <v/>
      </c>
      <c r="CB13" t="str">
        <f t="shared" si="18"/>
        <v/>
      </c>
      <c r="CC13" t="str">
        <f t="shared" si="18"/>
        <v/>
      </c>
      <c r="CD13" t="str">
        <f t="shared" si="18"/>
        <v/>
      </c>
      <c r="CE13" t="str">
        <f t="shared" si="18"/>
        <v/>
      </c>
      <c r="CF13" t="str">
        <f t="shared" si="10"/>
        <v/>
      </c>
      <c r="CG13" t="str">
        <f t="shared" si="10"/>
        <v/>
      </c>
      <c r="CH13" t="str">
        <f t="shared" si="10"/>
        <v/>
      </c>
      <c r="CI13" t="str">
        <f t="shared" si="10"/>
        <v/>
      </c>
      <c r="CJ13" t="str">
        <f t="shared" si="10"/>
        <v/>
      </c>
      <c r="CK13">
        <f>Z$4</f>
        <v>8</v>
      </c>
      <c r="CL13" t="str">
        <f t="shared" ref="CL13:CL75" si="19">LOOKUP($CK13,$A$6:$A$75,B$6:B$75)</f>
        <v>III</v>
      </c>
      <c r="CM13" t="str">
        <f t="shared" si="5"/>
        <v>Elforbrug (Virksomhed)</v>
      </c>
      <c r="CN13" t="str">
        <f t="shared" si="5"/>
        <v>kWh</v>
      </c>
      <c r="CO13">
        <f t="shared" ref="CO13:CO75" si="20">LOOKUP($CK13,$A$6:$A$75,E$6:E$75)</f>
        <v>0</v>
      </c>
      <c r="CP13">
        <f t="shared" si="7"/>
        <v>0</v>
      </c>
      <c r="CQ13">
        <f t="shared" si="7"/>
        <v>0</v>
      </c>
      <c r="CS13" t="str">
        <f t="shared" si="17"/>
        <v/>
      </c>
      <c r="CT13" t="str">
        <f t="shared" si="11"/>
        <v/>
      </c>
      <c r="CU13" t="str">
        <f t="shared" si="12"/>
        <v/>
      </c>
      <c r="CV13" t="str">
        <f>IF($CO13=0,"",CO13)</f>
        <v/>
      </c>
      <c r="CW13" t="str">
        <f t="shared" si="14"/>
        <v/>
      </c>
      <c r="CX13" t="str">
        <f t="shared" si="15"/>
        <v/>
      </c>
      <c r="CY13" t="str">
        <f ca="1">IF(CO13=0,"",INDEX(Input!$J$3:$J$72,MATCH(sorteringsmaskine!CT13,Input!$A$3:$A$72,0)))</f>
        <v/>
      </c>
      <c r="CZ13">
        <f ca="1">IF(OR(CY13="",CY13=0)=TRUE,1,Forudsætninger!$B$4)</f>
        <v>1</v>
      </c>
    </row>
    <row r="14" spans="1:104">
      <c r="A14">
        <v>14</v>
      </c>
      <c r="B14" t="str">
        <f ca="1">Input!B11</f>
        <v>III</v>
      </c>
      <c r="C14" t="str">
        <f ca="1">Input!A11</f>
        <v>SO2</v>
      </c>
      <c r="D14" t="str">
        <f ca="1">Input!D11</f>
        <v>kg</v>
      </c>
      <c r="E14">
        <f ca="1">SUM(Beregninger!B11:AY11)</f>
        <v>0.20661299999999996</v>
      </c>
      <c r="F14" s="7">
        <f ca="1">Beregninger!AZ11</f>
        <v>14.647393213132117</v>
      </c>
      <c r="G14" s="7">
        <f ca="1">Beregninger!CY11</f>
        <v>0</v>
      </c>
      <c r="H14">
        <f ca="1">IF(Input!$B11="I",5,0)</f>
        <v>0</v>
      </c>
      <c r="I14">
        <f ca="1">IF(Input!$B11="II",4,0)</f>
        <v>0</v>
      </c>
      <c r="J14">
        <f ca="1">IF(Input!$B11="III",3,0)</f>
        <v>3</v>
      </c>
      <c r="K14">
        <f ca="1">IF(Input!$B11="IV",2,0)</f>
        <v>0</v>
      </c>
      <c r="L14">
        <f ca="1">IF(Input!$C11="Økonomisk",0.5,0)</f>
        <v>0</v>
      </c>
      <c r="M14">
        <f t="shared" si="8"/>
        <v>0</v>
      </c>
      <c r="N14">
        <f ca="1">IF(Input!$C11="Miljø",0.1,0)</f>
        <v>0.1</v>
      </c>
      <c r="O14">
        <v>9.09999999999999E-3</v>
      </c>
      <c r="P14">
        <f ca="1">IF(Input!A11="",-1000,0)</f>
        <v>0</v>
      </c>
      <c r="Q14">
        <f t="shared" si="1"/>
        <v>3.1091000000000002</v>
      </c>
      <c r="R14">
        <f t="shared" si="2"/>
        <v>4</v>
      </c>
      <c r="S14" t="str">
        <f t="shared" si="16"/>
        <v/>
      </c>
      <c r="T14" t="str">
        <f t="shared" si="18"/>
        <v/>
      </c>
      <c r="U14" t="str">
        <f t="shared" si="18"/>
        <v/>
      </c>
      <c r="V14">
        <f t="shared" si="18"/>
        <v>14</v>
      </c>
      <c r="W14" t="str">
        <f t="shared" si="18"/>
        <v/>
      </c>
      <c r="X14" t="str">
        <f t="shared" si="18"/>
        <v/>
      </c>
      <c r="Y14" t="str">
        <f t="shared" si="18"/>
        <v/>
      </c>
      <c r="Z14" t="str">
        <f t="shared" si="18"/>
        <v/>
      </c>
      <c r="AA14" t="str">
        <f t="shared" si="18"/>
        <v/>
      </c>
      <c r="AB14" t="str">
        <f t="shared" si="18"/>
        <v/>
      </c>
      <c r="AC14" t="str">
        <f t="shared" si="18"/>
        <v/>
      </c>
      <c r="AD14" t="str">
        <f t="shared" si="18"/>
        <v/>
      </c>
      <c r="AE14" t="str">
        <f t="shared" si="18"/>
        <v/>
      </c>
      <c r="AF14" t="str">
        <f t="shared" si="18"/>
        <v/>
      </c>
      <c r="AG14" t="str">
        <f t="shared" si="18"/>
        <v/>
      </c>
      <c r="AH14" t="str">
        <f t="shared" si="18"/>
        <v/>
      </c>
      <c r="AI14" t="str">
        <f t="shared" si="18"/>
        <v/>
      </c>
      <c r="AJ14" t="str">
        <f t="shared" si="18"/>
        <v/>
      </c>
      <c r="AK14" t="str">
        <f t="shared" si="18"/>
        <v/>
      </c>
      <c r="AL14" t="str">
        <f t="shared" si="18"/>
        <v/>
      </c>
      <c r="AM14" t="str">
        <f t="shared" si="18"/>
        <v/>
      </c>
      <c r="AN14" t="str">
        <f t="shared" si="18"/>
        <v/>
      </c>
      <c r="AO14" t="str">
        <f t="shared" si="18"/>
        <v/>
      </c>
      <c r="AP14" t="str">
        <f t="shared" si="18"/>
        <v/>
      </c>
      <c r="AQ14" t="str">
        <f t="shared" si="18"/>
        <v/>
      </c>
      <c r="AR14" t="str">
        <f t="shared" si="18"/>
        <v/>
      </c>
      <c r="AS14" t="str">
        <f t="shared" si="18"/>
        <v/>
      </c>
      <c r="AT14" t="str">
        <f t="shared" si="18"/>
        <v/>
      </c>
      <c r="AU14" t="str">
        <f t="shared" si="18"/>
        <v/>
      </c>
      <c r="AV14" t="str">
        <f t="shared" si="18"/>
        <v/>
      </c>
      <c r="AW14" t="str">
        <f t="shared" si="18"/>
        <v/>
      </c>
      <c r="AX14" t="str">
        <f t="shared" si="18"/>
        <v/>
      </c>
      <c r="AY14" t="str">
        <f t="shared" si="18"/>
        <v/>
      </c>
      <c r="AZ14" t="str">
        <f t="shared" si="18"/>
        <v/>
      </c>
      <c r="BA14" t="str">
        <f t="shared" si="18"/>
        <v/>
      </c>
      <c r="BB14" t="str">
        <f t="shared" si="18"/>
        <v/>
      </c>
      <c r="BC14" t="str">
        <f t="shared" si="18"/>
        <v/>
      </c>
      <c r="BD14" t="str">
        <f t="shared" si="18"/>
        <v/>
      </c>
      <c r="BE14" t="str">
        <f t="shared" si="18"/>
        <v/>
      </c>
      <c r="BF14" t="str">
        <f t="shared" si="18"/>
        <v/>
      </c>
      <c r="BG14" t="str">
        <f t="shared" si="18"/>
        <v/>
      </c>
      <c r="BH14" t="str">
        <f t="shared" si="18"/>
        <v/>
      </c>
      <c r="BI14" t="str">
        <f t="shared" si="18"/>
        <v/>
      </c>
      <c r="BJ14" t="str">
        <f t="shared" si="18"/>
        <v/>
      </c>
      <c r="BK14" t="str">
        <f t="shared" si="18"/>
        <v/>
      </c>
      <c r="BL14" t="str">
        <f t="shared" si="18"/>
        <v/>
      </c>
      <c r="BM14" t="str">
        <f t="shared" si="18"/>
        <v/>
      </c>
      <c r="BN14" t="str">
        <f t="shared" si="18"/>
        <v/>
      </c>
      <c r="BO14" t="str">
        <f t="shared" si="18"/>
        <v/>
      </c>
      <c r="BP14" t="str">
        <f t="shared" si="18"/>
        <v/>
      </c>
      <c r="BQ14" t="str">
        <f t="shared" si="18"/>
        <v/>
      </c>
      <c r="BR14" t="str">
        <f t="shared" si="18"/>
        <v/>
      </c>
      <c r="BS14" t="str">
        <f t="shared" si="18"/>
        <v/>
      </c>
      <c r="BT14" t="str">
        <f t="shared" si="18"/>
        <v/>
      </c>
      <c r="BU14" t="str">
        <f t="shared" si="18"/>
        <v/>
      </c>
      <c r="BV14" t="str">
        <f t="shared" si="18"/>
        <v/>
      </c>
      <c r="BW14" t="str">
        <f t="shared" si="18"/>
        <v/>
      </c>
      <c r="BX14" t="str">
        <f t="shared" si="18"/>
        <v/>
      </c>
      <c r="BY14" t="str">
        <f t="shared" si="18"/>
        <v/>
      </c>
      <c r="BZ14" t="str">
        <f t="shared" si="18"/>
        <v/>
      </c>
      <c r="CA14" t="str">
        <f t="shared" si="18"/>
        <v/>
      </c>
      <c r="CB14" t="str">
        <f t="shared" si="18"/>
        <v/>
      </c>
      <c r="CC14" t="str">
        <f t="shared" si="18"/>
        <v/>
      </c>
      <c r="CD14" t="str">
        <f t="shared" ref="CD14:CJ67" si="21">IF($R14=CD$5,$A14,"")</f>
        <v/>
      </c>
      <c r="CE14" t="str">
        <f t="shared" si="21"/>
        <v/>
      </c>
      <c r="CF14" t="str">
        <f t="shared" si="10"/>
        <v/>
      </c>
      <c r="CG14" t="str">
        <f t="shared" si="10"/>
        <v/>
      </c>
      <c r="CH14" t="str">
        <f t="shared" si="10"/>
        <v/>
      </c>
      <c r="CI14" t="str">
        <f t="shared" si="10"/>
        <v/>
      </c>
      <c r="CJ14" t="str">
        <f t="shared" si="10"/>
        <v/>
      </c>
      <c r="CK14">
        <f>AA$4</f>
        <v>9</v>
      </c>
      <c r="CL14" t="str">
        <f t="shared" si="19"/>
        <v>III</v>
      </c>
      <c r="CM14" t="str">
        <f t="shared" si="5"/>
        <v>Fyringsolie</v>
      </c>
      <c r="CN14" t="str">
        <f t="shared" si="5"/>
        <v>GJ</v>
      </c>
      <c r="CO14">
        <f t="shared" si="20"/>
        <v>0</v>
      </c>
      <c r="CP14">
        <f t="shared" si="7"/>
        <v>0</v>
      </c>
      <c r="CQ14">
        <f t="shared" si="7"/>
        <v>0</v>
      </c>
      <c r="CS14" t="str">
        <f t="shared" si="17"/>
        <v/>
      </c>
      <c r="CT14" t="str">
        <f t="shared" si="11"/>
        <v/>
      </c>
      <c r="CU14" t="str">
        <f t="shared" si="12"/>
        <v/>
      </c>
      <c r="CV14" t="str">
        <f t="shared" si="13"/>
        <v/>
      </c>
      <c r="CW14" t="str">
        <f t="shared" si="14"/>
        <v/>
      </c>
      <c r="CX14" t="str">
        <f t="shared" si="15"/>
        <v/>
      </c>
      <c r="CY14" t="str">
        <f ca="1">IF(CO14=0,"",INDEX(Input!$J$3:$J$72,MATCH(sorteringsmaskine!CT14,Input!$A$3:$A$72,0)))</f>
        <v/>
      </c>
      <c r="CZ14">
        <f ca="1">IF(OR(CY14="",CY14=0)=TRUE,1,Forudsætninger!$B$4)</f>
        <v>1</v>
      </c>
    </row>
    <row r="15" spans="1:104">
      <c r="A15">
        <v>15</v>
      </c>
      <c r="B15" t="str">
        <f ca="1">Input!B12</f>
        <v>III</v>
      </c>
      <c r="C15" t="str">
        <f ca="1">Input!A12</f>
        <v>NOX/NO2</v>
      </c>
      <c r="D15" t="str">
        <f ca="1">Input!D12</f>
        <v>kg</v>
      </c>
      <c r="E15">
        <f ca="1">SUM(Beregninger!B12:AY12)</f>
        <v>0.47846700000000009</v>
      </c>
      <c r="F15" s="7">
        <f ca="1">Beregninger!AZ12</f>
        <v>21.769494240535966</v>
      </c>
      <c r="G15" s="7">
        <f ca="1">Beregninger!CY12</f>
        <v>0</v>
      </c>
      <c r="H15">
        <f ca="1">IF(Input!$B12="I",5,0)</f>
        <v>0</v>
      </c>
      <c r="I15">
        <f ca="1">IF(Input!$B12="II",4,0)</f>
        <v>0</v>
      </c>
      <c r="J15">
        <f ca="1">IF(Input!$B12="III",3,0)</f>
        <v>3</v>
      </c>
      <c r="K15">
        <f ca="1">IF(Input!$B12="IV",2,0)</f>
        <v>0</v>
      </c>
      <c r="L15">
        <f ca="1">IF(Input!$C12="Økonomisk",0.5,0)</f>
        <v>0</v>
      </c>
      <c r="M15">
        <f t="shared" si="8"/>
        <v>0</v>
      </c>
      <c r="N15">
        <f ca="1">IF(Input!$C12="Miljø",0.1,0)</f>
        <v>0.1</v>
      </c>
      <c r="O15">
        <v>8.9999999999999906E-3</v>
      </c>
      <c r="P15">
        <f ca="1">IF(Input!A12="",-1000,0)</f>
        <v>0</v>
      </c>
      <c r="Q15">
        <f t="shared" si="1"/>
        <v>3.109</v>
      </c>
      <c r="R15">
        <f t="shared" si="2"/>
        <v>5</v>
      </c>
      <c r="S15" t="str">
        <f t="shared" si="16"/>
        <v/>
      </c>
      <c r="T15" t="str">
        <f t="shared" si="16"/>
        <v/>
      </c>
      <c r="U15" t="str">
        <f t="shared" si="16"/>
        <v/>
      </c>
      <c r="V15" t="str">
        <f t="shared" si="16"/>
        <v/>
      </c>
      <c r="W15">
        <f t="shared" si="16"/>
        <v>15</v>
      </c>
      <c r="X15" t="str">
        <f t="shared" si="16"/>
        <v/>
      </c>
      <c r="Y15" t="str">
        <f t="shared" si="16"/>
        <v/>
      </c>
      <c r="Z15" t="str">
        <f t="shared" si="16"/>
        <v/>
      </c>
      <c r="AA15" t="str">
        <f t="shared" si="16"/>
        <v/>
      </c>
      <c r="AB15" t="str">
        <f t="shared" si="16"/>
        <v/>
      </c>
      <c r="AC15" t="str">
        <f t="shared" si="16"/>
        <v/>
      </c>
      <c r="AD15" t="str">
        <f t="shared" si="16"/>
        <v/>
      </c>
      <c r="AE15" t="str">
        <f t="shared" si="16"/>
        <v/>
      </c>
      <c r="AF15" t="str">
        <f t="shared" si="16"/>
        <v/>
      </c>
      <c r="AG15" t="str">
        <f t="shared" si="16"/>
        <v/>
      </c>
      <c r="AH15" t="str">
        <f t="shared" si="16"/>
        <v/>
      </c>
      <c r="AI15" t="str">
        <f t="shared" ref="AI15:AX31" si="22">IF($R15=AI$5,$A15,"")</f>
        <v/>
      </c>
      <c r="AJ15" t="str">
        <f t="shared" si="22"/>
        <v/>
      </c>
      <c r="AK15" t="str">
        <f t="shared" si="22"/>
        <v/>
      </c>
      <c r="AL15" t="str">
        <f t="shared" si="22"/>
        <v/>
      </c>
      <c r="AM15" t="str">
        <f t="shared" si="22"/>
        <v/>
      </c>
      <c r="AN15" t="str">
        <f t="shared" si="22"/>
        <v/>
      </c>
      <c r="AO15" t="str">
        <f t="shared" si="22"/>
        <v/>
      </c>
      <c r="AP15" t="str">
        <f t="shared" si="22"/>
        <v/>
      </c>
      <c r="AQ15" t="str">
        <f t="shared" si="22"/>
        <v/>
      </c>
      <c r="AR15" t="str">
        <f t="shared" si="22"/>
        <v/>
      </c>
      <c r="AS15" t="str">
        <f t="shared" si="22"/>
        <v/>
      </c>
      <c r="AT15" t="str">
        <f t="shared" si="22"/>
        <v/>
      </c>
      <c r="AU15" t="str">
        <f t="shared" si="22"/>
        <v/>
      </c>
      <c r="AV15" t="str">
        <f t="shared" si="22"/>
        <v/>
      </c>
      <c r="AW15" t="str">
        <f t="shared" si="22"/>
        <v/>
      </c>
      <c r="AX15" t="str">
        <f t="shared" si="22"/>
        <v/>
      </c>
      <c r="AY15" t="str">
        <f t="shared" ref="AY15:BN30" si="23">IF($R15=AY$5,$A15,"")</f>
        <v/>
      </c>
      <c r="AZ15" t="str">
        <f t="shared" si="23"/>
        <v/>
      </c>
      <c r="BA15" t="str">
        <f t="shared" si="23"/>
        <v/>
      </c>
      <c r="BB15" t="str">
        <f t="shared" si="23"/>
        <v/>
      </c>
      <c r="BC15" t="str">
        <f t="shared" si="23"/>
        <v/>
      </c>
      <c r="BD15" t="str">
        <f t="shared" si="23"/>
        <v/>
      </c>
      <c r="BE15" t="str">
        <f t="shared" si="23"/>
        <v/>
      </c>
      <c r="BF15" t="str">
        <f t="shared" si="23"/>
        <v/>
      </c>
      <c r="BG15" t="str">
        <f t="shared" si="23"/>
        <v/>
      </c>
      <c r="BH15" t="str">
        <f t="shared" si="23"/>
        <v/>
      </c>
      <c r="BI15" t="str">
        <f t="shared" si="23"/>
        <v/>
      </c>
      <c r="BJ15" t="str">
        <f t="shared" si="23"/>
        <v/>
      </c>
      <c r="BK15" t="str">
        <f t="shared" si="23"/>
        <v/>
      </c>
      <c r="BL15" t="str">
        <f t="shared" si="23"/>
        <v/>
      </c>
      <c r="BM15" t="str">
        <f t="shared" si="23"/>
        <v/>
      </c>
      <c r="BN15" t="str">
        <f t="shared" si="23"/>
        <v/>
      </c>
      <c r="BO15" t="str">
        <f t="shared" ref="BO15:CD44" si="24">IF($R15=BO$5,$A15,"")</f>
        <v/>
      </c>
      <c r="BP15" t="str">
        <f t="shared" si="24"/>
        <v/>
      </c>
      <c r="BQ15" t="str">
        <f t="shared" si="24"/>
        <v/>
      </c>
      <c r="BR15" t="str">
        <f t="shared" si="24"/>
        <v/>
      </c>
      <c r="BS15" t="str">
        <f t="shared" si="24"/>
        <v/>
      </c>
      <c r="BT15" t="str">
        <f t="shared" si="24"/>
        <v/>
      </c>
      <c r="BU15" t="str">
        <f t="shared" si="24"/>
        <v/>
      </c>
      <c r="BV15" t="str">
        <f t="shared" si="24"/>
        <v/>
      </c>
      <c r="BW15" t="str">
        <f t="shared" si="24"/>
        <v/>
      </c>
      <c r="BX15" t="str">
        <f t="shared" si="24"/>
        <v/>
      </c>
      <c r="BY15" t="str">
        <f t="shared" si="24"/>
        <v/>
      </c>
      <c r="BZ15" t="str">
        <f t="shared" si="24"/>
        <v/>
      </c>
      <c r="CA15" t="str">
        <f t="shared" si="24"/>
        <v/>
      </c>
      <c r="CB15" t="str">
        <f t="shared" si="24"/>
        <v/>
      </c>
      <c r="CC15" t="str">
        <f t="shared" si="24"/>
        <v/>
      </c>
      <c r="CD15" t="str">
        <f t="shared" si="24"/>
        <v/>
      </c>
      <c r="CE15" t="str">
        <f t="shared" si="21"/>
        <v/>
      </c>
      <c r="CF15" t="str">
        <f t="shared" si="10"/>
        <v/>
      </c>
      <c r="CG15" t="str">
        <f t="shared" si="10"/>
        <v/>
      </c>
      <c r="CH15" t="str">
        <f t="shared" si="10"/>
        <v/>
      </c>
      <c r="CI15" t="str">
        <f t="shared" si="10"/>
        <v/>
      </c>
      <c r="CJ15" t="str">
        <f t="shared" si="10"/>
        <v/>
      </c>
      <c r="CK15">
        <f>AB$4</f>
        <v>10</v>
      </c>
      <c r="CL15" t="str">
        <f t="shared" si="19"/>
        <v>III</v>
      </c>
      <c r="CM15" t="str">
        <f t="shared" si="5"/>
        <v>Naturgas</v>
      </c>
      <c r="CN15" t="str">
        <f t="shared" si="5"/>
        <v>Nm3</v>
      </c>
      <c r="CO15">
        <f t="shared" si="20"/>
        <v>0</v>
      </c>
      <c r="CP15">
        <f t="shared" si="7"/>
        <v>0</v>
      </c>
      <c r="CQ15">
        <f t="shared" si="7"/>
        <v>0</v>
      </c>
      <c r="CS15" t="str">
        <f t="shared" si="17"/>
        <v/>
      </c>
      <c r="CT15" t="str">
        <f t="shared" si="11"/>
        <v/>
      </c>
      <c r="CU15" t="str">
        <f t="shared" si="12"/>
        <v/>
      </c>
      <c r="CV15" t="str">
        <f t="shared" si="13"/>
        <v/>
      </c>
      <c r="CW15" t="str">
        <f t="shared" si="14"/>
        <v/>
      </c>
      <c r="CX15" t="str">
        <f t="shared" si="15"/>
        <v/>
      </c>
      <c r="CY15" t="str">
        <f ca="1">IF(CO15=0,"",INDEX(Input!$J$3:$J$72,MATCH(sorteringsmaskine!CT15,Input!$A$3:$A$72,0)))</f>
        <v/>
      </c>
      <c r="CZ15">
        <f ca="1">IF(OR(CY15="",CY15=0)=TRUE,1,Forudsætninger!$B$4)</f>
        <v>1</v>
      </c>
    </row>
    <row r="16" spans="1:104">
      <c r="A16">
        <v>16</v>
      </c>
      <c r="B16" t="str">
        <f ca="1">Input!B13</f>
        <v>III</v>
      </c>
      <c r="C16" t="str">
        <f ca="1">Input!A13</f>
        <v>Små partikler</v>
      </c>
      <c r="D16" t="str">
        <f ca="1">Input!D13</f>
        <v>kg</v>
      </c>
      <c r="E16">
        <f ca="1">SUM(Beregninger!B13:AY13)</f>
        <v>0</v>
      </c>
      <c r="F16" s="7">
        <f ca="1">Beregninger!AZ13</f>
        <v>0</v>
      </c>
      <c r="G16" s="7">
        <f ca="1">Beregninger!CY13</f>
        <v>0</v>
      </c>
      <c r="H16">
        <f ca="1">IF(Input!$B13="I",5,0)</f>
        <v>0</v>
      </c>
      <c r="I16">
        <f ca="1">IF(Input!$B13="II",4,0)</f>
        <v>0</v>
      </c>
      <c r="J16">
        <f ca="1">IF(Input!$B13="III",3,0)</f>
        <v>3</v>
      </c>
      <c r="K16">
        <f ca="1">IF(Input!$B13="IV",2,0)</f>
        <v>0</v>
      </c>
      <c r="L16">
        <f ca="1">IF(Input!$C13="Økonomisk",0.5,0)</f>
        <v>0</v>
      </c>
      <c r="M16">
        <f t="shared" si="8"/>
        <v>-100</v>
      </c>
      <c r="N16">
        <f ca="1">IF(Input!$C13="Miljø",0.1,0)</f>
        <v>0.1</v>
      </c>
      <c r="O16">
        <v>8.8999999999999895E-3</v>
      </c>
      <c r="P16">
        <f ca="1">IF(Input!A13="",-1000,0)</f>
        <v>0</v>
      </c>
      <c r="Q16">
        <f t="shared" si="1"/>
        <v>-96.891100000000009</v>
      </c>
      <c r="R16">
        <f t="shared" si="2"/>
        <v>13</v>
      </c>
      <c r="S16" t="str">
        <f t="shared" si="16"/>
        <v/>
      </c>
      <c r="T16" t="str">
        <f t="shared" si="16"/>
        <v/>
      </c>
      <c r="U16" t="str">
        <f t="shared" si="16"/>
        <v/>
      </c>
      <c r="V16" t="str">
        <f t="shared" si="16"/>
        <v/>
      </c>
      <c r="W16" t="str">
        <f t="shared" si="16"/>
        <v/>
      </c>
      <c r="X16" t="str">
        <f t="shared" si="16"/>
        <v/>
      </c>
      <c r="Y16" t="str">
        <f t="shared" si="16"/>
        <v/>
      </c>
      <c r="Z16" t="str">
        <f t="shared" si="16"/>
        <v/>
      </c>
      <c r="AA16" t="str">
        <f t="shared" si="16"/>
        <v/>
      </c>
      <c r="AB16" t="str">
        <f t="shared" si="16"/>
        <v/>
      </c>
      <c r="AC16" t="str">
        <f t="shared" si="16"/>
        <v/>
      </c>
      <c r="AD16" t="str">
        <f t="shared" si="16"/>
        <v/>
      </c>
      <c r="AE16">
        <f t="shared" si="16"/>
        <v>16</v>
      </c>
      <c r="AF16" t="str">
        <f t="shared" si="16"/>
        <v/>
      </c>
      <c r="AG16" t="str">
        <f t="shared" si="16"/>
        <v/>
      </c>
      <c r="AH16" t="str">
        <f t="shared" si="16"/>
        <v/>
      </c>
      <c r="AI16" t="str">
        <f t="shared" si="22"/>
        <v/>
      </c>
      <c r="AJ16" t="str">
        <f t="shared" si="22"/>
        <v/>
      </c>
      <c r="AK16" t="str">
        <f t="shared" si="22"/>
        <v/>
      </c>
      <c r="AL16" t="str">
        <f t="shared" si="22"/>
        <v/>
      </c>
      <c r="AM16" t="str">
        <f t="shared" si="22"/>
        <v/>
      </c>
      <c r="AN16" t="str">
        <f t="shared" si="22"/>
        <v/>
      </c>
      <c r="AO16" t="str">
        <f t="shared" si="22"/>
        <v/>
      </c>
      <c r="AP16" t="str">
        <f t="shared" si="22"/>
        <v/>
      </c>
      <c r="AQ16" t="str">
        <f t="shared" si="22"/>
        <v/>
      </c>
      <c r="AR16" t="str">
        <f t="shared" si="22"/>
        <v/>
      </c>
      <c r="AS16" t="str">
        <f t="shared" si="22"/>
        <v/>
      </c>
      <c r="AT16" t="str">
        <f t="shared" si="22"/>
        <v/>
      </c>
      <c r="AU16" t="str">
        <f t="shared" si="22"/>
        <v/>
      </c>
      <c r="AV16" t="str">
        <f t="shared" si="22"/>
        <v/>
      </c>
      <c r="AW16" t="str">
        <f t="shared" si="22"/>
        <v/>
      </c>
      <c r="AX16" t="str">
        <f t="shared" si="22"/>
        <v/>
      </c>
      <c r="AY16" t="str">
        <f t="shared" si="23"/>
        <v/>
      </c>
      <c r="AZ16" t="str">
        <f t="shared" si="23"/>
        <v/>
      </c>
      <c r="BA16" t="str">
        <f t="shared" si="23"/>
        <v/>
      </c>
      <c r="BB16" t="str">
        <f t="shared" si="23"/>
        <v/>
      </c>
      <c r="BC16" t="str">
        <f t="shared" si="23"/>
        <v/>
      </c>
      <c r="BD16" t="str">
        <f t="shared" si="23"/>
        <v/>
      </c>
      <c r="BE16" t="str">
        <f t="shared" si="23"/>
        <v/>
      </c>
      <c r="BF16" t="str">
        <f t="shared" si="23"/>
        <v/>
      </c>
      <c r="BG16" t="str">
        <f t="shared" si="23"/>
        <v/>
      </c>
      <c r="BH16" t="str">
        <f t="shared" si="23"/>
        <v/>
      </c>
      <c r="BI16" t="str">
        <f t="shared" si="23"/>
        <v/>
      </c>
      <c r="BJ16" t="str">
        <f t="shared" si="23"/>
        <v/>
      </c>
      <c r="BK16" t="str">
        <f t="shared" si="23"/>
        <v/>
      </c>
      <c r="BL16" t="str">
        <f t="shared" si="23"/>
        <v/>
      </c>
      <c r="BM16" t="str">
        <f t="shared" si="23"/>
        <v/>
      </c>
      <c r="BN16" t="str">
        <f t="shared" si="23"/>
        <v/>
      </c>
      <c r="BO16" t="str">
        <f t="shared" si="24"/>
        <v/>
      </c>
      <c r="BP16" t="str">
        <f t="shared" si="24"/>
        <v/>
      </c>
      <c r="BQ16" t="str">
        <f t="shared" si="24"/>
        <v/>
      </c>
      <c r="BR16" t="str">
        <f t="shared" si="24"/>
        <v/>
      </c>
      <c r="BS16" t="str">
        <f t="shared" si="24"/>
        <v/>
      </c>
      <c r="BT16" t="str">
        <f t="shared" si="24"/>
        <v/>
      </c>
      <c r="BU16" t="str">
        <f t="shared" si="24"/>
        <v/>
      </c>
      <c r="BV16" t="str">
        <f t="shared" si="24"/>
        <v/>
      </c>
      <c r="BW16" t="str">
        <f t="shared" si="24"/>
        <v/>
      </c>
      <c r="BX16" t="str">
        <f t="shared" si="24"/>
        <v/>
      </c>
      <c r="BY16" t="str">
        <f t="shared" si="24"/>
        <v/>
      </c>
      <c r="BZ16" t="str">
        <f t="shared" si="24"/>
        <v/>
      </c>
      <c r="CA16" t="str">
        <f t="shared" si="24"/>
        <v/>
      </c>
      <c r="CB16" t="str">
        <f t="shared" si="24"/>
        <v/>
      </c>
      <c r="CC16" t="str">
        <f t="shared" si="24"/>
        <v/>
      </c>
      <c r="CD16" t="str">
        <f t="shared" si="24"/>
        <v/>
      </c>
      <c r="CE16" t="str">
        <f t="shared" si="21"/>
        <v/>
      </c>
      <c r="CF16" t="str">
        <f t="shared" si="10"/>
        <v/>
      </c>
      <c r="CG16" t="str">
        <f t="shared" si="10"/>
        <v/>
      </c>
      <c r="CH16" t="str">
        <f t="shared" si="10"/>
        <v/>
      </c>
      <c r="CI16" t="str">
        <f t="shared" si="10"/>
        <v/>
      </c>
      <c r="CJ16" t="str">
        <f t="shared" si="10"/>
        <v/>
      </c>
      <c r="CK16">
        <f>AC$4</f>
        <v>11</v>
      </c>
      <c r="CL16" t="str">
        <f t="shared" si="19"/>
        <v>III</v>
      </c>
      <c r="CM16" t="str">
        <f t="shared" si="5"/>
        <v>Vaskemidler</v>
      </c>
      <c r="CN16" t="str">
        <f t="shared" si="5"/>
        <v>kg</v>
      </c>
      <c r="CO16">
        <f t="shared" si="20"/>
        <v>0</v>
      </c>
      <c r="CP16">
        <f t="shared" si="7"/>
        <v>0</v>
      </c>
      <c r="CQ16">
        <f t="shared" si="7"/>
        <v>0</v>
      </c>
      <c r="CS16" t="str">
        <f t="shared" si="17"/>
        <v/>
      </c>
      <c r="CT16" t="str">
        <f t="shared" si="11"/>
        <v/>
      </c>
      <c r="CU16" t="str">
        <f t="shared" si="12"/>
        <v/>
      </c>
      <c r="CV16" t="str">
        <f t="shared" si="13"/>
        <v/>
      </c>
      <c r="CW16" t="str">
        <f t="shared" si="14"/>
        <v/>
      </c>
      <c r="CX16" t="str">
        <f t="shared" si="15"/>
        <v/>
      </c>
      <c r="CY16" t="str">
        <f ca="1">IF(CO16=0,"",INDEX(Input!$J$3:$J$72,MATCH(sorteringsmaskine!CT16,Input!$A$3:$A$72,0)))</f>
        <v/>
      </c>
      <c r="CZ16">
        <f ca="1">IF(OR(CY16="",CY16=0)=TRUE,1,Forudsætninger!$B$4)</f>
        <v>1</v>
      </c>
    </row>
    <row r="17" spans="1:104">
      <c r="A17">
        <v>17</v>
      </c>
      <c r="B17" t="str">
        <f ca="1">Input!B14</f>
        <v>III</v>
      </c>
      <c r="C17" t="str">
        <f ca="1">Input!A14</f>
        <v>VOC-forbindelser ex. Metan</v>
      </c>
      <c r="D17" t="str">
        <f ca="1">Input!D14</f>
        <v>kg</v>
      </c>
      <c r="E17">
        <f ca="1">SUM(Beregninger!B14:AY14)</f>
        <v>0</v>
      </c>
      <c r="F17" s="7">
        <f ca="1">Beregninger!AZ14</f>
        <v>0</v>
      </c>
      <c r="G17" s="7">
        <f ca="1">Beregninger!CY14</f>
        <v>0</v>
      </c>
      <c r="H17">
        <f ca="1">IF(Input!$B14="I",5,0)</f>
        <v>0</v>
      </c>
      <c r="I17">
        <f ca="1">IF(Input!$B14="II",4,0)</f>
        <v>0</v>
      </c>
      <c r="J17">
        <f ca="1">IF(Input!$B14="III",3,0)</f>
        <v>3</v>
      </c>
      <c r="K17">
        <f ca="1">IF(Input!$B14="IV",2,0)</f>
        <v>0</v>
      </c>
      <c r="L17">
        <f ca="1">IF(Input!$C14="Økonomisk",0.5,0)</f>
        <v>0</v>
      </c>
      <c r="M17">
        <f t="shared" si="8"/>
        <v>-100</v>
      </c>
      <c r="N17">
        <f ca="1">IF(Input!$C14="Miljø",0.1,0)</f>
        <v>0.1</v>
      </c>
      <c r="O17">
        <v>8.7999999999999901E-3</v>
      </c>
      <c r="P17">
        <f ca="1">IF(Input!A14="",-1000,0)</f>
        <v>0</v>
      </c>
      <c r="Q17">
        <f t="shared" si="1"/>
        <v>-96.891200000000012</v>
      </c>
      <c r="R17">
        <f t="shared" si="2"/>
        <v>14</v>
      </c>
      <c r="S17" t="str">
        <f t="shared" si="16"/>
        <v/>
      </c>
      <c r="T17" t="str">
        <f t="shared" si="16"/>
        <v/>
      </c>
      <c r="U17" t="str">
        <f t="shared" si="16"/>
        <v/>
      </c>
      <c r="V17" t="str">
        <f t="shared" si="16"/>
        <v/>
      </c>
      <c r="W17" t="str">
        <f t="shared" si="16"/>
        <v/>
      </c>
      <c r="X17" t="str">
        <f t="shared" si="16"/>
        <v/>
      </c>
      <c r="Y17" t="str">
        <f t="shared" si="16"/>
        <v/>
      </c>
      <c r="Z17" t="str">
        <f t="shared" si="16"/>
        <v/>
      </c>
      <c r="AA17" t="str">
        <f t="shared" si="16"/>
        <v/>
      </c>
      <c r="AB17" t="str">
        <f t="shared" si="16"/>
        <v/>
      </c>
      <c r="AC17" t="str">
        <f t="shared" si="16"/>
        <v/>
      </c>
      <c r="AD17" t="str">
        <f t="shared" si="16"/>
        <v/>
      </c>
      <c r="AE17" t="str">
        <f t="shared" si="16"/>
        <v/>
      </c>
      <c r="AF17">
        <f t="shared" si="16"/>
        <v>17</v>
      </c>
      <c r="AG17" t="str">
        <f t="shared" si="16"/>
        <v/>
      </c>
      <c r="AH17" t="str">
        <f t="shared" si="16"/>
        <v/>
      </c>
      <c r="AI17" t="str">
        <f t="shared" si="22"/>
        <v/>
      </c>
      <c r="AJ17" t="str">
        <f t="shared" si="22"/>
        <v/>
      </c>
      <c r="AK17" t="str">
        <f t="shared" si="22"/>
        <v/>
      </c>
      <c r="AL17" t="str">
        <f t="shared" si="22"/>
        <v/>
      </c>
      <c r="AM17" t="str">
        <f t="shared" si="22"/>
        <v/>
      </c>
      <c r="AN17" t="str">
        <f t="shared" si="22"/>
        <v/>
      </c>
      <c r="AO17" t="str">
        <f t="shared" si="22"/>
        <v/>
      </c>
      <c r="AP17" t="str">
        <f t="shared" si="22"/>
        <v/>
      </c>
      <c r="AQ17" t="str">
        <f t="shared" si="22"/>
        <v/>
      </c>
      <c r="AR17" t="str">
        <f t="shared" si="22"/>
        <v/>
      </c>
      <c r="AS17" t="str">
        <f t="shared" si="22"/>
        <v/>
      </c>
      <c r="AT17" t="str">
        <f t="shared" si="22"/>
        <v/>
      </c>
      <c r="AU17" t="str">
        <f t="shared" si="22"/>
        <v/>
      </c>
      <c r="AV17" t="str">
        <f t="shared" si="22"/>
        <v/>
      </c>
      <c r="AW17" t="str">
        <f t="shared" si="22"/>
        <v/>
      </c>
      <c r="AX17" t="str">
        <f t="shared" si="22"/>
        <v/>
      </c>
      <c r="AY17" t="str">
        <f t="shared" si="23"/>
        <v/>
      </c>
      <c r="AZ17" t="str">
        <f t="shared" si="23"/>
        <v/>
      </c>
      <c r="BA17" t="str">
        <f t="shared" si="23"/>
        <v/>
      </c>
      <c r="BB17" t="str">
        <f t="shared" si="23"/>
        <v/>
      </c>
      <c r="BC17" t="str">
        <f t="shared" si="23"/>
        <v/>
      </c>
      <c r="BD17" t="str">
        <f t="shared" si="23"/>
        <v/>
      </c>
      <c r="BE17" t="str">
        <f t="shared" si="23"/>
        <v/>
      </c>
      <c r="BF17" t="str">
        <f t="shared" si="23"/>
        <v/>
      </c>
      <c r="BG17" t="str">
        <f t="shared" si="23"/>
        <v/>
      </c>
      <c r="BH17" t="str">
        <f t="shared" si="23"/>
        <v/>
      </c>
      <c r="BI17" t="str">
        <f t="shared" si="23"/>
        <v/>
      </c>
      <c r="BJ17" t="str">
        <f t="shared" si="23"/>
        <v/>
      </c>
      <c r="BK17" t="str">
        <f t="shared" si="23"/>
        <v/>
      </c>
      <c r="BL17" t="str">
        <f t="shared" si="23"/>
        <v/>
      </c>
      <c r="BM17" t="str">
        <f t="shared" si="23"/>
        <v/>
      </c>
      <c r="BN17" t="str">
        <f t="shared" si="23"/>
        <v/>
      </c>
      <c r="BO17" t="str">
        <f t="shared" si="24"/>
        <v/>
      </c>
      <c r="BP17" t="str">
        <f t="shared" si="24"/>
        <v/>
      </c>
      <c r="BQ17" t="str">
        <f t="shared" si="24"/>
        <v/>
      </c>
      <c r="BR17" t="str">
        <f t="shared" si="24"/>
        <v/>
      </c>
      <c r="BS17" t="str">
        <f t="shared" si="24"/>
        <v/>
      </c>
      <c r="BT17" t="str">
        <f t="shared" si="24"/>
        <v/>
      </c>
      <c r="BU17" t="str">
        <f t="shared" si="24"/>
        <v/>
      </c>
      <c r="BV17" t="str">
        <f t="shared" si="24"/>
        <v/>
      </c>
      <c r="BW17" t="str">
        <f t="shared" si="24"/>
        <v/>
      </c>
      <c r="BX17" t="str">
        <f t="shared" si="24"/>
        <v/>
      </c>
      <c r="BY17" t="str">
        <f t="shared" si="24"/>
        <v/>
      </c>
      <c r="BZ17" t="str">
        <f t="shared" si="24"/>
        <v/>
      </c>
      <c r="CA17" t="str">
        <f t="shared" si="24"/>
        <v/>
      </c>
      <c r="CB17" t="str">
        <f t="shared" si="24"/>
        <v/>
      </c>
      <c r="CC17" t="str">
        <f t="shared" si="24"/>
        <v/>
      </c>
      <c r="CD17" t="str">
        <f t="shared" si="24"/>
        <v/>
      </c>
      <c r="CE17" t="str">
        <f t="shared" si="21"/>
        <v/>
      </c>
      <c r="CF17" t="str">
        <f t="shared" si="10"/>
        <v/>
      </c>
      <c r="CG17" t="str">
        <f t="shared" si="10"/>
        <v/>
      </c>
      <c r="CH17" t="str">
        <f t="shared" si="10"/>
        <v/>
      </c>
      <c r="CI17" t="str">
        <f t="shared" si="10"/>
        <v/>
      </c>
      <c r="CJ17" t="str">
        <f t="shared" si="10"/>
        <v/>
      </c>
      <c r="CK17">
        <f>AD$4</f>
        <v>12</v>
      </c>
      <c r="CL17" t="str">
        <f t="shared" si="19"/>
        <v>III</v>
      </c>
      <c r="CM17" t="str">
        <f t="shared" si="5"/>
        <v>Vand</v>
      </c>
      <c r="CN17" t="str">
        <f t="shared" si="5"/>
        <v>Liter</v>
      </c>
      <c r="CO17">
        <f t="shared" si="20"/>
        <v>0</v>
      </c>
      <c r="CP17">
        <f t="shared" si="7"/>
        <v>0</v>
      </c>
      <c r="CQ17">
        <f t="shared" si="7"/>
        <v>0</v>
      </c>
      <c r="CS17" t="str">
        <f t="shared" si="17"/>
        <v/>
      </c>
      <c r="CT17" t="str">
        <f t="shared" si="11"/>
        <v/>
      </c>
      <c r="CU17" t="str">
        <f t="shared" si="12"/>
        <v/>
      </c>
      <c r="CV17" t="str">
        <f t="shared" si="13"/>
        <v/>
      </c>
      <c r="CW17" t="str">
        <f t="shared" si="14"/>
        <v/>
      </c>
      <c r="CX17" t="str">
        <f t="shared" si="15"/>
        <v/>
      </c>
      <c r="CY17" t="str">
        <f ca="1">IF(CO17=0,"",INDEX(Input!$J$3:$J$72,MATCH(sorteringsmaskine!CT17,Input!$A$3:$A$72,0)))</f>
        <v/>
      </c>
      <c r="CZ17">
        <f ca="1">IF(OR(CY17="",CY17=0)=TRUE,1,Forudsætninger!$B$4)</f>
        <v>1</v>
      </c>
    </row>
    <row r="18" spans="1:104">
      <c r="A18">
        <v>18</v>
      </c>
      <c r="B18" t="str">
        <f ca="1">Input!B15</f>
        <v>III</v>
      </c>
      <c r="C18" t="str">
        <f ca="1">Input!A15</f>
        <v>Kviksølvudledning</v>
      </c>
      <c r="D18" t="str">
        <f ca="1">Input!D15</f>
        <v>g</v>
      </c>
      <c r="E18">
        <f ca="1">SUM(Beregninger!B15:AY15)</f>
        <v>0</v>
      </c>
      <c r="F18" s="7">
        <f ca="1">Beregninger!AZ15</f>
        <v>0</v>
      </c>
      <c r="G18" s="7">
        <f ca="1">Beregninger!CY15</f>
        <v>0</v>
      </c>
      <c r="H18">
        <f ca="1">IF(Input!$B15="I",5,0)</f>
        <v>0</v>
      </c>
      <c r="I18">
        <f ca="1">IF(Input!$B15="II",4,0)</f>
        <v>0</v>
      </c>
      <c r="J18">
        <f ca="1">IF(Input!$B15="III",3,0)</f>
        <v>3</v>
      </c>
      <c r="K18">
        <f ca="1">IF(Input!$B15="IV",2,0)</f>
        <v>0</v>
      </c>
      <c r="L18">
        <f ca="1">IF(Input!$C15="Økonomisk",0.5,0)</f>
        <v>0</v>
      </c>
      <c r="M18">
        <f t="shared" si="8"/>
        <v>-100</v>
      </c>
      <c r="N18">
        <f ca="1">IF(Input!$C15="Miljø",0.1,0)</f>
        <v>0.1</v>
      </c>
      <c r="O18">
        <v>8.6999999999999907E-3</v>
      </c>
      <c r="P18">
        <f ca="1">IF(Input!A15="",-1000,0)</f>
        <v>0</v>
      </c>
      <c r="Q18">
        <f t="shared" si="1"/>
        <v>-96.891300000000001</v>
      </c>
      <c r="R18">
        <f t="shared" si="2"/>
        <v>15</v>
      </c>
      <c r="S18" t="str">
        <f t="shared" si="16"/>
        <v/>
      </c>
      <c r="T18" t="str">
        <f t="shared" si="16"/>
        <v/>
      </c>
      <c r="U18" t="str">
        <f t="shared" si="16"/>
        <v/>
      </c>
      <c r="V18" t="str">
        <f t="shared" si="16"/>
        <v/>
      </c>
      <c r="W18" t="str">
        <f t="shared" si="16"/>
        <v/>
      </c>
      <c r="X18" t="str">
        <f t="shared" si="16"/>
        <v/>
      </c>
      <c r="Y18" t="str">
        <f t="shared" si="16"/>
        <v/>
      </c>
      <c r="Z18" t="str">
        <f t="shared" si="16"/>
        <v/>
      </c>
      <c r="AA18" t="str">
        <f t="shared" si="16"/>
        <v/>
      </c>
      <c r="AB18" t="str">
        <f t="shared" si="16"/>
        <v/>
      </c>
      <c r="AC18" t="str">
        <f t="shared" si="16"/>
        <v/>
      </c>
      <c r="AD18" t="str">
        <f t="shared" si="16"/>
        <v/>
      </c>
      <c r="AE18" t="str">
        <f t="shared" si="16"/>
        <v/>
      </c>
      <c r="AF18" t="str">
        <f t="shared" si="16"/>
        <v/>
      </c>
      <c r="AG18">
        <f t="shared" si="16"/>
        <v>18</v>
      </c>
      <c r="AH18" t="str">
        <f t="shared" si="16"/>
        <v/>
      </c>
      <c r="AI18" t="str">
        <f t="shared" si="22"/>
        <v/>
      </c>
      <c r="AJ18" t="str">
        <f t="shared" si="22"/>
        <v/>
      </c>
      <c r="AK18" t="str">
        <f t="shared" si="22"/>
        <v/>
      </c>
      <c r="AL18" t="str">
        <f t="shared" si="22"/>
        <v/>
      </c>
      <c r="AM18" t="str">
        <f t="shared" si="22"/>
        <v/>
      </c>
      <c r="AN18" t="str">
        <f t="shared" si="22"/>
        <v/>
      </c>
      <c r="AO18" t="str">
        <f t="shared" si="22"/>
        <v/>
      </c>
      <c r="AP18" t="str">
        <f t="shared" si="22"/>
        <v/>
      </c>
      <c r="AQ18" t="str">
        <f t="shared" si="22"/>
        <v/>
      </c>
      <c r="AR18" t="str">
        <f t="shared" si="22"/>
        <v/>
      </c>
      <c r="AS18" t="str">
        <f t="shared" si="22"/>
        <v/>
      </c>
      <c r="AT18" t="str">
        <f t="shared" si="22"/>
        <v/>
      </c>
      <c r="AU18" t="str">
        <f t="shared" si="22"/>
        <v/>
      </c>
      <c r="AV18" t="str">
        <f t="shared" si="22"/>
        <v/>
      </c>
      <c r="AW18" t="str">
        <f t="shared" si="22"/>
        <v/>
      </c>
      <c r="AX18" t="str">
        <f t="shared" si="22"/>
        <v/>
      </c>
      <c r="AY18" t="str">
        <f t="shared" si="23"/>
        <v/>
      </c>
      <c r="AZ18" t="str">
        <f t="shared" si="23"/>
        <v/>
      </c>
      <c r="BA18" t="str">
        <f t="shared" si="23"/>
        <v/>
      </c>
      <c r="BB18" t="str">
        <f t="shared" si="23"/>
        <v/>
      </c>
      <c r="BC18" t="str">
        <f t="shared" si="23"/>
        <v/>
      </c>
      <c r="BD18" t="str">
        <f t="shared" si="23"/>
        <v/>
      </c>
      <c r="BE18" t="str">
        <f t="shared" si="23"/>
        <v/>
      </c>
      <c r="BF18" t="str">
        <f t="shared" si="23"/>
        <v/>
      </c>
      <c r="BG18" t="str">
        <f t="shared" si="23"/>
        <v/>
      </c>
      <c r="BH18" t="str">
        <f t="shared" si="23"/>
        <v/>
      </c>
      <c r="BI18" t="str">
        <f t="shared" si="23"/>
        <v/>
      </c>
      <c r="BJ18" t="str">
        <f t="shared" si="23"/>
        <v/>
      </c>
      <c r="BK18" t="str">
        <f t="shared" si="23"/>
        <v/>
      </c>
      <c r="BL18" t="str">
        <f t="shared" si="23"/>
        <v/>
      </c>
      <c r="BM18" t="str">
        <f t="shared" si="23"/>
        <v/>
      </c>
      <c r="BN18" t="str">
        <f t="shared" si="23"/>
        <v/>
      </c>
      <c r="BO18" t="str">
        <f t="shared" si="24"/>
        <v/>
      </c>
      <c r="BP18" t="str">
        <f t="shared" si="24"/>
        <v/>
      </c>
      <c r="BQ18" t="str">
        <f t="shared" si="24"/>
        <v/>
      </c>
      <c r="BR18" t="str">
        <f t="shared" si="24"/>
        <v/>
      </c>
      <c r="BS18" t="str">
        <f t="shared" si="24"/>
        <v/>
      </c>
      <c r="BT18" t="str">
        <f t="shared" si="24"/>
        <v/>
      </c>
      <c r="BU18" t="str">
        <f t="shared" si="24"/>
        <v/>
      </c>
      <c r="BV18" t="str">
        <f t="shared" si="24"/>
        <v/>
      </c>
      <c r="BW18" t="str">
        <f t="shared" si="24"/>
        <v/>
      </c>
      <c r="BX18" t="str">
        <f t="shared" si="24"/>
        <v/>
      </c>
      <c r="BY18" t="str">
        <f t="shared" si="24"/>
        <v/>
      </c>
      <c r="BZ18" t="str">
        <f t="shared" si="24"/>
        <v/>
      </c>
      <c r="CA18" t="str">
        <f t="shared" si="24"/>
        <v/>
      </c>
      <c r="CB18" t="str">
        <f t="shared" si="24"/>
        <v/>
      </c>
      <c r="CC18" t="str">
        <f t="shared" si="24"/>
        <v/>
      </c>
      <c r="CD18" t="str">
        <f t="shared" si="24"/>
        <v/>
      </c>
      <c r="CE18" t="str">
        <f t="shared" si="21"/>
        <v/>
      </c>
      <c r="CF18" t="str">
        <f t="shared" si="10"/>
        <v/>
      </c>
      <c r="CG18" t="str">
        <f t="shared" si="10"/>
        <v/>
      </c>
      <c r="CH18" t="str">
        <f t="shared" si="10"/>
        <v/>
      </c>
      <c r="CI18" t="str">
        <f t="shared" si="10"/>
        <v/>
      </c>
      <c r="CJ18" t="str">
        <f t="shared" si="10"/>
        <v/>
      </c>
      <c r="CK18">
        <f>AE$4</f>
        <v>16</v>
      </c>
      <c r="CL18" t="str">
        <f t="shared" si="19"/>
        <v>III</v>
      </c>
      <c r="CM18" t="str">
        <f t="shared" si="5"/>
        <v>Små partikler</v>
      </c>
      <c r="CN18" t="str">
        <f t="shared" si="5"/>
        <v>kg</v>
      </c>
      <c r="CO18">
        <f t="shared" si="20"/>
        <v>0</v>
      </c>
      <c r="CP18">
        <f t="shared" si="7"/>
        <v>0</v>
      </c>
      <c r="CQ18">
        <f t="shared" si="7"/>
        <v>0</v>
      </c>
      <c r="CS18" t="str">
        <f t="shared" si="17"/>
        <v/>
      </c>
      <c r="CT18" t="str">
        <f t="shared" si="11"/>
        <v/>
      </c>
      <c r="CU18" t="str">
        <f t="shared" si="12"/>
        <v/>
      </c>
      <c r="CV18" t="str">
        <f t="shared" si="13"/>
        <v/>
      </c>
      <c r="CW18" t="str">
        <f t="shared" si="14"/>
        <v/>
      </c>
      <c r="CX18" t="str">
        <f t="shared" si="15"/>
        <v/>
      </c>
      <c r="CY18" t="str">
        <f ca="1">IF(CO18=0,"",INDEX(Input!$J$3:$J$72,MATCH(sorteringsmaskine!CT18,Input!$A$3:$A$72,0)))</f>
        <v/>
      </c>
      <c r="CZ18">
        <f ca="1">IF(OR(CY18="",CY18=0)=TRUE,1,Forudsætninger!$B$4)</f>
        <v>1</v>
      </c>
    </row>
    <row r="19" spans="1:104">
      <c r="A19">
        <v>19</v>
      </c>
      <c r="B19" t="str">
        <f ca="1">Input!B16</f>
        <v>III</v>
      </c>
      <c r="C19" t="str">
        <f ca="1">Input!A16</f>
        <v>Arsentrioxid</v>
      </c>
      <c r="D19" t="str">
        <f ca="1">Input!D16</f>
        <v>kg</v>
      </c>
      <c r="E19">
        <f ca="1">SUM(Beregninger!B16:AY16)</f>
        <v>0</v>
      </c>
      <c r="F19" s="7">
        <f ca="1">Beregninger!AZ16</f>
        <v>0</v>
      </c>
      <c r="G19" s="7">
        <f ca="1">Beregninger!CY16</f>
        <v>0</v>
      </c>
      <c r="H19">
        <f ca="1">IF(Input!$B16="I",5,0)</f>
        <v>0</v>
      </c>
      <c r="I19">
        <f ca="1">IF(Input!$B16="II",4,0)</f>
        <v>0</v>
      </c>
      <c r="J19">
        <f ca="1">IF(Input!$B16="III",3,0)</f>
        <v>3</v>
      </c>
      <c r="K19">
        <f ca="1">IF(Input!$B16="IV",2,0)</f>
        <v>0</v>
      </c>
      <c r="L19">
        <f ca="1">IF(Input!$C16="Økonomisk",0.5,0)</f>
        <v>0</v>
      </c>
      <c r="M19">
        <f t="shared" si="8"/>
        <v>-100</v>
      </c>
      <c r="N19">
        <f ca="1">IF(Input!$C16="Miljø",0.1,0)</f>
        <v>0.1</v>
      </c>
      <c r="O19">
        <v>8.5999999999999896E-3</v>
      </c>
      <c r="P19">
        <f ca="1">IF(Input!A16="",-1000,0)</f>
        <v>0</v>
      </c>
      <c r="Q19">
        <f t="shared" si="1"/>
        <v>-96.891400000000004</v>
      </c>
      <c r="R19">
        <f t="shared" si="2"/>
        <v>16</v>
      </c>
      <c r="S19" t="str">
        <f t="shared" si="16"/>
        <v/>
      </c>
      <c r="T19" t="str">
        <f t="shared" si="16"/>
        <v/>
      </c>
      <c r="U19" t="str">
        <f t="shared" si="16"/>
        <v/>
      </c>
      <c r="V19" t="str">
        <f t="shared" si="16"/>
        <v/>
      </c>
      <c r="W19" t="str">
        <f t="shared" si="16"/>
        <v/>
      </c>
      <c r="X19" t="str">
        <f t="shared" si="16"/>
        <v/>
      </c>
      <c r="Y19" t="str">
        <f t="shared" si="16"/>
        <v/>
      </c>
      <c r="Z19" t="str">
        <f t="shared" si="16"/>
        <v/>
      </c>
      <c r="AA19" t="str">
        <f t="shared" si="16"/>
        <v/>
      </c>
      <c r="AB19" t="str">
        <f t="shared" si="16"/>
        <v/>
      </c>
      <c r="AC19" t="str">
        <f t="shared" si="16"/>
        <v/>
      </c>
      <c r="AD19" t="str">
        <f t="shared" si="16"/>
        <v/>
      </c>
      <c r="AE19" t="str">
        <f t="shared" si="16"/>
        <v/>
      </c>
      <c r="AF19" t="str">
        <f t="shared" si="16"/>
        <v/>
      </c>
      <c r="AG19" t="str">
        <f t="shared" si="16"/>
        <v/>
      </c>
      <c r="AH19">
        <f t="shared" si="16"/>
        <v>19</v>
      </c>
      <c r="AI19" t="str">
        <f t="shared" si="22"/>
        <v/>
      </c>
      <c r="AJ19" t="str">
        <f t="shared" si="22"/>
        <v/>
      </c>
      <c r="AK19" t="str">
        <f t="shared" si="22"/>
        <v/>
      </c>
      <c r="AL19" t="str">
        <f t="shared" si="22"/>
        <v/>
      </c>
      <c r="AM19" t="str">
        <f t="shared" si="22"/>
        <v/>
      </c>
      <c r="AN19" t="str">
        <f t="shared" si="22"/>
        <v/>
      </c>
      <c r="AO19" t="str">
        <f t="shared" si="22"/>
        <v/>
      </c>
      <c r="AP19" t="str">
        <f t="shared" si="22"/>
        <v/>
      </c>
      <c r="AQ19" t="str">
        <f t="shared" si="22"/>
        <v/>
      </c>
      <c r="AR19" t="str">
        <f t="shared" si="22"/>
        <v/>
      </c>
      <c r="AS19" t="str">
        <f t="shared" si="22"/>
        <v/>
      </c>
      <c r="AT19" t="str">
        <f t="shared" si="22"/>
        <v/>
      </c>
      <c r="AU19" t="str">
        <f t="shared" si="22"/>
        <v/>
      </c>
      <c r="AV19" t="str">
        <f t="shared" si="22"/>
        <v/>
      </c>
      <c r="AW19" t="str">
        <f t="shared" si="22"/>
        <v/>
      </c>
      <c r="AX19" t="str">
        <f t="shared" si="22"/>
        <v/>
      </c>
      <c r="AY19" t="str">
        <f t="shared" si="23"/>
        <v/>
      </c>
      <c r="AZ19" t="str">
        <f t="shared" si="23"/>
        <v/>
      </c>
      <c r="BA19" t="str">
        <f t="shared" si="23"/>
        <v/>
      </c>
      <c r="BB19" t="str">
        <f t="shared" si="23"/>
        <v/>
      </c>
      <c r="BC19" t="str">
        <f t="shared" si="23"/>
        <v/>
      </c>
      <c r="BD19" t="str">
        <f t="shared" si="23"/>
        <v/>
      </c>
      <c r="BE19" t="str">
        <f t="shared" si="23"/>
        <v/>
      </c>
      <c r="BF19" t="str">
        <f t="shared" si="23"/>
        <v/>
      </c>
      <c r="BG19" t="str">
        <f t="shared" si="23"/>
        <v/>
      </c>
      <c r="BH19" t="str">
        <f t="shared" si="23"/>
        <v/>
      </c>
      <c r="BI19" t="str">
        <f t="shared" si="23"/>
        <v/>
      </c>
      <c r="BJ19" t="str">
        <f t="shared" si="23"/>
        <v/>
      </c>
      <c r="BK19" t="str">
        <f t="shared" si="23"/>
        <v/>
      </c>
      <c r="BL19" t="str">
        <f t="shared" si="23"/>
        <v/>
      </c>
      <c r="BM19" t="str">
        <f t="shared" si="23"/>
        <v/>
      </c>
      <c r="BN19" t="str">
        <f t="shared" si="23"/>
        <v/>
      </c>
      <c r="BO19" t="str">
        <f t="shared" si="24"/>
        <v/>
      </c>
      <c r="BP19" t="str">
        <f t="shared" si="24"/>
        <v/>
      </c>
      <c r="BQ19" t="str">
        <f t="shared" si="24"/>
        <v/>
      </c>
      <c r="BR19" t="str">
        <f t="shared" si="24"/>
        <v/>
      </c>
      <c r="BS19" t="str">
        <f t="shared" si="24"/>
        <v/>
      </c>
      <c r="BT19" t="str">
        <f t="shared" si="24"/>
        <v/>
      </c>
      <c r="BU19" t="str">
        <f t="shared" si="24"/>
        <v/>
      </c>
      <c r="BV19" t="str">
        <f t="shared" si="24"/>
        <v/>
      </c>
      <c r="BW19" t="str">
        <f t="shared" si="24"/>
        <v/>
      </c>
      <c r="BX19" t="str">
        <f t="shared" si="24"/>
        <v/>
      </c>
      <c r="BY19" t="str">
        <f t="shared" si="24"/>
        <v/>
      </c>
      <c r="BZ19" t="str">
        <f t="shared" si="24"/>
        <v/>
      </c>
      <c r="CA19" t="str">
        <f t="shared" si="24"/>
        <v/>
      </c>
      <c r="CB19" t="str">
        <f t="shared" si="24"/>
        <v/>
      </c>
      <c r="CC19" t="str">
        <f t="shared" si="24"/>
        <v/>
      </c>
      <c r="CD19" t="str">
        <f t="shared" si="24"/>
        <v/>
      </c>
      <c r="CE19" t="str">
        <f t="shared" si="21"/>
        <v/>
      </c>
      <c r="CF19" t="str">
        <f t="shared" si="10"/>
        <v/>
      </c>
      <c r="CG19" t="str">
        <f t="shared" si="10"/>
        <v/>
      </c>
      <c r="CH19" t="str">
        <f t="shared" si="10"/>
        <v/>
      </c>
      <c r="CI19" t="str">
        <f t="shared" si="10"/>
        <v/>
      </c>
      <c r="CJ19" t="str">
        <f t="shared" si="10"/>
        <v/>
      </c>
      <c r="CK19">
        <f>AF$4</f>
        <v>17</v>
      </c>
      <c r="CL19" t="str">
        <f t="shared" si="19"/>
        <v>III</v>
      </c>
      <c r="CM19" t="str">
        <f t="shared" si="5"/>
        <v>VOC-forbindelser ex. Metan</v>
      </c>
      <c r="CN19" t="str">
        <f t="shared" si="5"/>
        <v>kg</v>
      </c>
      <c r="CO19">
        <f t="shared" si="20"/>
        <v>0</v>
      </c>
      <c r="CP19">
        <f t="shared" si="7"/>
        <v>0</v>
      </c>
      <c r="CQ19">
        <f t="shared" si="7"/>
        <v>0</v>
      </c>
      <c r="CS19" t="str">
        <f t="shared" si="17"/>
        <v/>
      </c>
      <c r="CT19" t="str">
        <f t="shared" si="11"/>
        <v/>
      </c>
      <c r="CU19" t="str">
        <f t="shared" si="12"/>
        <v/>
      </c>
      <c r="CV19" t="str">
        <f t="shared" si="13"/>
        <v/>
      </c>
      <c r="CW19" t="str">
        <f t="shared" si="14"/>
        <v/>
      </c>
      <c r="CX19" t="str">
        <f t="shared" si="15"/>
        <v/>
      </c>
      <c r="CY19" t="str">
        <f ca="1">IF(CO19=0,"",INDEX(Input!$J$3:$J$72,MATCH(sorteringsmaskine!CT19,Input!$A$3:$A$72,0)))</f>
        <v/>
      </c>
      <c r="CZ19">
        <f ca="1">IF(OR(CY19="",CY19=0)=TRUE,1,Forudsætninger!$B$4)</f>
        <v>1</v>
      </c>
    </row>
    <row r="20" spans="1:104">
      <c r="A20">
        <v>20</v>
      </c>
      <c r="B20" t="str">
        <f ca="1">Input!B17</f>
        <v>III</v>
      </c>
      <c r="C20" t="str">
        <f ca="1">Input!A17</f>
        <v>Dioxin</v>
      </c>
      <c r="D20" t="str">
        <f ca="1">Input!D17</f>
        <v>g</v>
      </c>
      <c r="E20">
        <f ca="1">SUM(Beregninger!B17:AY17)</f>
        <v>0</v>
      </c>
      <c r="F20" s="7">
        <f ca="1">Beregninger!AZ17</f>
        <v>0</v>
      </c>
      <c r="G20" s="7">
        <f ca="1">Beregninger!CY17</f>
        <v>0</v>
      </c>
      <c r="H20">
        <f ca="1">IF(Input!$B17="I",5,0)</f>
        <v>0</v>
      </c>
      <c r="I20">
        <f ca="1">IF(Input!$B17="II",4,0)</f>
        <v>0</v>
      </c>
      <c r="J20">
        <f ca="1">IF(Input!$B17="III",3,0)</f>
        <v>3</v>
      </c>
      <c r="K20">
        <f ca="1">IF(Input!$B17="IV",2,0)</f>
        <v>0</v>
      </c>
      <c r="L20">
        <f ca="1">IF(Input!$C17="Økonomisk",0.5,0)</f>
        <v>0</v>
      </c>
      <c r="M20">
        <f t="shared" si="8"/>
        <v>-100</v>
      </c>
      <c r="N20">
        <f ca="1">IF(Input!$C17="Miljø",0.1,0)</f>
        <v>0.1</v>
      </c>
      <c r="O20">
        <v>8.4999999999999798E-3</v>
      </c>
      <c r="P20">
        <f ca="1">IF(Input!A17="",-1000,0)</f>
        <v>0</v>
      </c>
      <c r="Q20">
        <f t="shared" si="1"/>
        <v>-96.891500000000008</v>
      </c>
      <c r="R20">
        <f t="shared" si="2"/>
        <v>17</v>
      </c>
      <c r="S20" t="str">
        <f t="shared" si="16"/>
        <v/>
      </c>
      <c r="T20" t="str">
        <f t="shared" si="16"/>
        <v/>
      </c>
      <c r="U20" t="str">
        <f t="shared" si="16"/>
        <v/>
      </c>
      <c r="V20" t="str">
        <f t="shared" si="16"/>
        <v/>
      </c>
      <c r="W20" t="str">
        <f t="shared" si="16"/>
        <v/>
      </c>
      <c r="X20" t="str">
        <f t="shared" si="16"/>
        <v/>
      </c>
      <c r="Y20" t="str">
        <f t="shared" si="16"/>
        <v/>
      </c>
      <c r="Z20" t="str">
        <f t="shared" si="16"/>
        <v/>
      </c>
      <c r="AA20" t="str">
        <f t="shared" si="16"/>
        <v/>
      </c>
      <c r="AB20" t="str">
        <f t="shared" si="16"/>
        <v/>
      </c>
      <c r="AC20" t="str">
        <f t="shared" si="16"/>
        <v/>
      </c>
      <c r="AD20" t="str">
        <f t="shared" si="16"/>
        <v/>
      </c>
      <c r="AE20" t="str">
        <f t="shared" si="16"/>
        <v/>
      </c>
      <c r="AF20" t="str">
        <f t="shared" si="16"/>
        <v/>
      </c>
      <c r="AG20" t="str">
        <f t="shared" si="16"/>
        <v/>
      </c>
      <c r="AH20" t="str">
        <f t="shared" si="16"/>
        <v/>
      </c>
      <c r="AI20">
        <f t="shared" si="22"/>
        <v>20</v>
      </c>
      <c r="AJ20" t="str">
        <f t="shared" si="22"/>
        <v/>
      </c>
      <c r="AK20" t="str">
        <f t="shared" si="22"/>
        <v/>
      </c>
      <c r="AL20" t="str">
        <f t="shared" si="22"/>
        <v/>
      </c>
      <c r="AM20" t="str">
        <f t="shared" si="22"/>
        <v/>
      </c>
      <c r="AN20" t="str">
        <f t="shared" si="22"/>
        <v/>
      </c>
      <c r="AO20" t="str">
        <f t="shared" si="22"/>
        <v/>
      </c>
      <c r="AP20" t="str">
        <f t="shared" si="22"/>
        <v/>
      </c>
      <c r="AQ20" t="str">
        <f t="shared" si="22"/>
        <v/>
      </c>
      <c r="AR20" t="str">
        <f t="shared" si="22"/>
        <v/>
      </c>
      <c r="AS20" t="str">
        <f t="shared" si="22"/>
        <v/>
      </c>
      <c r="AT20" t="str">
        <f t="shared" si="22"/>
        <v/>
      </c>
      <c r="AU20" t="str">
        <f t="shared" si="22"/>
        <v/>
      </c>
      <c r="AV20" t="str">
        <f t="shared" si="22"/>
        <v/>
      </c>
      <c r="AW20" t="str">
        <f t="shared" si="22"/>
        <v/>
      </c>
      <c r="AX20" t="str">
        <f t="shared" si="22"/>
        <v/>
      </c>
      <c r="AY20" t="str">
        <f t="shared" si="23"/>
        <v/>
      </c>
      <c r="AZ20" t="str">
        <f t="shared" si="23"/>
        <v/>
      </c>
      <c r="BA20" t="str">
        <f t="shared" si="23"/>
        <v/>
      </c>
      <c r="BB20" t="str">
        <f t="shared" si="23"/>
        <v/>
      </c>
      <c r="BC20" t="str">
        <f t="shared" si="23"/>
        <v/>
      </c>
      <c r="BD20" t="str">
        <f t="shared" si="23"/>
        <v/>
      </c>
      <c r="BE20" t="str">
        <f t="shared" si="23"/>
        <v/>
      </c>
      <c r="BF20" t="str">
        <f t="shared" si="23"/>
        <v/>
      </c>
      <c r="BG20" t="str">
        <f t="shared" si="23"/>
        <v/>
      </c>
      <c r="BH20" t="str">
        <f t="shared" si="23"/>
        <v/>
      </c>
      <c r="BI20" t="str">
        <f t="shared" si="23"/>
        <v/>
      </c>
      <c r="BJ20" t="str">
        <f t="shared" si="23"/>
        <v/>
      </c>
      <c r="BK20" t="str">
        <f t="shared" si="23"/>
        <v/>
      </c>
      <c r="BL20" t="str">
        <f t="shared" si="23"/>
        <v/>
      </c>
      <c r="BM20" t="str">
        <f t="shared" si="23"/>
        <v/>
      </c>
      <c r="BN20" t="str">
        <f t="shared" si="23"/>
        <v/>
      </c>
      <c r="BO20" t="str">
        <f t="shared" si="24"/>
        <v/>
      </c>
      <c r="BP20" t="str">
        <f t="shared" si="24"/>
        <v/>
      </c>
      <c r="BQ20" t="str">
        <f t="shared" si="24"/>
        <v/>
      </c>
      <c r="BR20" t="str">
        <f t="shared" si="24"/>
        <v/>
      </c>
      <c r="BS20" t="str">
        <f t="shared" si="24"/>
        <v/>
      </c>
      <c r="BT20" t="str">
        <f t="shared" si="24"/>
        <v/>
      </c>
      <c r="BU20" t="str">
        <f t="shared" si="24"/>
        <v/>
      </c>
      <c r="BV20" t="str">
        <f t="shared" si="24"/>
        <v/>
      </c>
      <c r="BW20" t="str">
        <f t="shared" si="24"/>
        <v/>
      </c>
      <c r="BX20" t="str">
        <f t="shared" si="24"/>
        <v/>
      </c>
      <c r="BY20" t="str">
        <f t="shared" si="24"/>
        <v/>
      </c>
      <c r="BZ20" t="str">
        <f t="shared" si="24"/>
        <v/>
      </c>
      <c r="CA20" t="str">
        <f t="shared" si="24"/>
        <v/>
      </c>
      <c r="CB20" t="str">
        <f t="shared" si="24"/>
        <v/>
      </c>
      <c r="CC20" t="str">
        <f t="shared" si="24"/>
        <v/>
      </c>
      <c r="CD20" t="str">
        <f t="shared" si="24"/>
        <v/>
      </c>
      <c r="CE20" t="str">
        <f t="shared" si="21"/>
        <v/>
      </c>
      <c r="CF20" t="str">
        <f t="shared" si="10"/>
        <v/>
      </c>
      <c r="CG20" t="str">
        <f t="shared" si="10"/>
        <v/>
      </c>
      <c r="CH20" t="str">
        <f t="shared" si="10"/>
        <v/>
      </c>
      <c r="CI20" t="str">
        <f t="shared" si="10"/>
        <v/>
      </c>
      <c r="CJ20" t="str">
        <f t="shared" si="10"/>
        <v/>
      </c>
      <c r="CK20">
        <f>AG$4</f>
        <v>18</v>
      </c>
      <c r="CL20" t="str">
        <f t="shared" si="19"/>
        <v>III</v>
      </c>
      <c r="CM20" t="str">
        <f t="shared" si="5"/>
        <v>Kviksølvudledning</v>
      </c>
      <c r="CN20" t="str">
        <f t="shared" si="5"/>
        <v>g</v>
      </c>
      <c r="CO20">
        <f t="shared" si="20"/>
        <v>0</v>
      </c>
      <c r="CP20">
        <f t="shared" si="7"/>
        <v>0</v>
      </c>
      <c r="CQ20">
        <f t="shared" si="7"/>
        <v>0</v>
      </c>
      <c r="CS20" t="str">
        <f t="shared" si="17"/>
        <v/>
      </c>
      <c r="CT20" t="str">
        <f t="shared" si="11"/>
        <v/>
      </c>
      <c r="CU20" t="str">
        <f t="shared" si="12"/>
        <v/>
      </c>
      <c r="CV20" t="str">
        <f t="shared" si="13"/>
        <v/>
      </c>
      <c r="CW20" t="str">
        <f t="shared" si="14"/>
        <v/>
      </c>
      <c r="CX20" t="str">
        <f t="shared" si="15"/>
        <v/>
      </c>
      <c r="CY20" t="str">
        <f ca="1">IF(CO20=0,"",INDEX(Input!$J$3:$J$72,MATCH(sorteringsmaskine!CT20,Input!$A$3:$A$72,0)))</f>
        <v/>
      </c>
      <c r="CZ20">
        <f ca="1">IF(OR(CY20="",CY20=0)=TRUE,1,Forudsætninger!$B$4)</f>
        <v>1</v>
      </c>
    </row>
    <row r="21" spans="1:104">
      <c r="A21">
        <v>21</v>
      </c>
      <c r="B21" t="str">
        <f ca="1">Input!B18</f>
        <v>III</v>
      </c>
      <c r="C21" t="str">
        <f ca="1">Input!A18</f>
        <v>Bly</v>
      </c>
      <c r="D21" t="str">
        <f ca="1">Input!D18</f>
        <v>g</v>
      </c>
      <c r="E21">
        <f ca="1">SUM(Beregninger!B18:AY18)</f>
        <v>0</v>
      </c>
      <c r="F21" s="7">
        <f ca="1">Beregninger!AZ18</f>
        <v>0</v>
      </c>
      <c r="G21" s="7">
        <f ca="1">Beregninger!CY18</f>
        <v>0</v>
      </c>
      <c r="H21">
        <f ca="1">IF(Input!$B18="I",5,0)</f>
        <v>0</v>
      </c>
      <c r="I21">
        <f ca="1">IF(Input!$B18="II",4,0)</f>
        <v>0</v>
      </c>
      <c r="J21">
        <f ca="1">IF(Input!$B18="III",3,0)</f>
        <v>3</v>
      </c>
      <c r="K21">
        <f ca="1">IF(Input!$B18="IV",2,0)</f>
        <v>0</v>
      </c>
      <c r="L21">
        <f ca="1">IF(Input!$C18="Økonomisk",0.5,0)</f>
        <v>0</v>
      </c>
      <c r="M21">
        <f t="shared" si="8"/>
        <v>-100</v>
      </c>
      <c r="N21">
        <f ca="1">IF(Input!$C18="Miljø",0.1,0)</f>
        <v>0.1</v>
      </c>
      <c r="O21">
        <v>8.3999999999999804E-3</v>
      </c>
      <c r="P21">
        <f ca="1">IF(Input!A18="",-1000,0)</f>
        <v>0</v>
      </c>
      <c r="Q21">
        <f t="shared" si="1"/>
        <v>-96.891600000000011</v>
      </c>
      <c r="R21">
        <f t="shared" si="2"/>
        <v>18</v>
      </c>
      <c r="S21" t="str">
        <f t="shared" si="16"/>
        <v/>
      </c>
      <c r="T21" t="str">
        <f t="shared" si="16"/>
        <v/>
      </c>
      <c r="U21" t="str">
        <f t="shared" si="16"/>
        <v/>
      </c>
      <c r="V21" t="str">
        <f t="shared" si="16"/>
        <v/>
      </c>
      <c r="W21" t="str">
        <f t="shared" si="16"/>
        <v/>
      </c>
      <c r="X21" t="str">
        <f t="shared" si="16"/>
        <v/>
      </c>
      <c r="Y21" t="str">
        <f t="shared" si="16"/>
        <v/>
      </c>
      <c r="Z21" t="str">
        <f t="shared" si="16"/>
        <v/>
      </c>
      <c r="AA21" t="str">
        <f t="shared" si="16"/>
        <v/>
      </c>
      <c r="AB21" t="str">
        <f t="shared" si="16"/>
        <v/>
      </c>
      <c r="AC21" t="str">
        <f t="shared" si="16"/>
        <v/>
      </c>
      <c r="AD21" t="str">
        <f t="shared" si="16"/>
        <v/>
      </c>
      <c r="AE21" t="str">
        <f t="shared" si="16"/>
        <v/>
      </c>
      <c r="AF21" t="str">
        <f t="shared" si="16"/>
        <v/>
      </c>
      <c r="AG21" t="str">
        <f t="shared" si="16"/>
        <v/>
      </c>
      <c r="AH21" t="str">
        <f t="shared" si="16"/>
        <v/>
      </c>
      <c r="AI21" t="str">
        <f t="shared" si="22"/>
        <v/>
      </c>
      <c r="AJ21">
        <f t="shared" si="22"/>
        <v>21</v>
      </c>
      <c r="AK21" t="str">
        <f t="shared" si="22"/>
        <v/>
      </c>
      <c r="AL21" t="str">
        <f t="shared" si="22"/>
        <v/>
      </c>
      <c r="AM21" t="str">
        <f t="shared" si="22"/>
        <v/>
      </c>
      <c r="AN21" t="str">
        <f t="shared" si="22"/>
        <v/>
      </c>
      <c r="AO21" t="str">
        <f t="shared" si="22"/>
        <v/>
      </c>
      <c r="AP21" t="str">
        <f t="shared" si="22"/>
        <v/>
      </c>
      <c r="AQ21" t="str">
        <f t="shared" si="22"/>
        <v/>
      </c>
      <c r="AR21" t="str">
        <f t="shared" si="22"/>
        <v/>
      </c>
      <c r="AS21" t="str">
        <f t="shared" si="22"/>
        <v/>
      </c>
      <c r="AT21" t="str">
        <f t="shared" si="22"/>
        <v/>
      </c>
      <c r="AU21" t="str">
        <f t="shared" si="22"/>
        <v/>
      </c>
      <c r="AV21" t="str">
        <f t="shared" si="22"/>
        <v/>
      </c>
      <c r="AW21" t="str">
        <f t="shared" si="22"/>
        <v/>
      </c>
      <c r="AX21" t="str">
        <f t="shared" si="22"/>
        <v/>
      </c>
      <c r="AY21" t="str">
        <f t="shared" si="23"/>
        <v/>
      </c>
      <c r="AZ21" t="str">
        <f t="shared" si="23"/>
        <v/>
      </c>
      <c r="BA21" t="str">
        <f t="shared" si="23"/>
        <v/>
      </c>
      <c r="BB21" t="str">
        <f t="shared" si="23"/>
        <v/>
      </c>
      <c r="BC21" t="str">
        <f t="shared" si="23"/>
        <v/>
      </c>
      <c r="BD21" t="str">
        <f t="shared" si="23"/>
        <v/>
      </c>
      <c r="BE21" t="str">
        <f t="shared" si="23"/>
        <v/>
      </c>
      <c r="BF21" t="str">
        <f t="shared" si="23"/>
        <v/>
      </c>
      <c r="BG21" t="str">
        <f t="shared" si="23"/>
        <v/>
      </c>
      <c r="BH21" t="str">
        <f t="shared" si="23"/>
        <v/>
      </c>
      <c r="BI21" t="str">
        <f t="shared" si="23"/>
        <v/>
      </c>
      <c r="BJ21" t="str">
        <f t="shared" si="23"/>
        <v/>
      </c>
      <c r="BK21" t="str">
        <f t="shared" si="23"/>
        <v/>
      </c>
      <c r="BL21" t="str">
        <f t="shared" si="23"/>
        <v/>
      </c>
      <c r="BM21" t="str">
        <f t="shared" si="23"/>
        <v/>
      </c>
      <c r="BN21" t="str">
        <f t="shared" si="23"/>
        <v/>
      </c>
      <c r="BO21" t="str">
        <f t="shared" si="24"/>
        <v/>
      </c>
      <c r="BP21" t="str">
        <f t="shared" si="24"/>
        <v/>
      </c>
      <c r="BQ21" t="str">
        <f t="shared" si="24"/>
        <v/>
      </c>
      <c r="BR21" t="str">
        <f t="shared" si="24"/>
        <v/>
      </c>
      <c r="BS21" t="str">
        <f t="shared" si="24"/>
        <v/>
      </c>
      <c r="BT21" t="str">
        <f t="shared" si="24"/>
        <v/>
      </c>
      <c r="BU21" t="str">
        <f t="shared" si="24"/>
        <v/>
      </c>
      <c r="BV21" t="str">
        <f t="shared" si="24"/>
        <v/>
      </c>
      <c r="BW21" t="str">
        <f t="shared" si="24"/>
        <v/>
      </c>
      <c r="BX21" t="str">
        <f t="shared" si="24"/>
        <v/>
      </c>
      <c r="BY21" t="str">
        <f t="shared" si="24"/>
        <v/>
      </c>
      <c r="BZ21" t="str">
        <f t="shared" si="24"/>
        <v/>
      </c>
      <c r="CA21" t="str">
        <f t="shared" si="24"/>
        <v/>
      </c>
      <c r="CB21" t="str">
        <f t="shared" si="24"/>
        <v/>
      </c>
      <c r="CC21" t="str">
        <f t="shared" si="24"/>
        <v/>
      </c>
      <c r="CD21" t="str">
        <f t="shared" si="24"/>
        <v/>
      </c>
      <c r="CE21" t="str">
        <f t="shared" si="21"/>
        <v/>
      </c>
      <c r="CF21" t="str">
        <f t="shared" si="10"/>
        <v/>
      </c>
      <c r="CG21" t="str">
        <f t="shared" si="10"/>
        <v/>
      </c>
      <c r="CH21" t="str">
        <f t="shared" si="10"/>
        <v/>
      </c>
      <c r="CI21" t="str">
        <f t="shared" si="10"/>
        <v/>
      </c>
      <c r="CJ21" t="str">
        <f t="shared" si="10"/>
        <v/>
      </c>
      <c r="CK21">
        <f>AH$4</f>
        <v>19</v>
      </c>
      <c r="CL21" t="str">
        <f t="shared" si="19"/>
        <v>III</v>
      </c>
      <c r="CM21" t="str">
        <f t="shared" si="5"/>
        <v>Arsentrioxid</v>
      </c>
      <c r="CN21" t="str">
        <f t="shared" si="5"/>
        <v>kg</v>
      </c>
      <c r="CO21">
        <f t="shared" si="20"/>
        <v>0</v>
      </c>
      <c r="CP21">
        <f t="shared" si="7"/>
        <v>0</v>
      </c>
      <c r="CQ21">
        <f t="shared" si="7"/>
        <v>0</v>
      </c>
      <c r="CS21" t="str">
        <f t="shared" si="17"/>
        <v/>
      </c>
      <c r="CT21" t="str">
        <f t="shared" si="11"/>
        <v/>
      </c>
      <c r="CU21" t="str">
        <f t="shared" si="12"/>
        <v/>
      </c>
      <c r="CV21" t="str">
        <f t="shared" si="13"/>
        <v/>
      </c>
      <c r="CW21" t="str">
        <f t="shared" si="14"/>
        <v/>
      </c>
      <c r="CX21" t="str">
        <f t="shared" si="15"/>
        <v/>
      </c>
      <c r="CY21" t="str">
        <f ca="1">IF(CO21=0,"",INDEX(Input!$J$3:$J$72,MATCH(sorteringsmaskine!CT21,Input!$A$3:$A$72,0)))</f>
        <v/>
      </c>
      <c r="CZ21">
        <f ca="1">IF(OR(CY21="",CY21=0)=TRUE,1,Forudsætninger!$B$4)</f>
        <v>1</v>
      </c>
    </row>
    <row r="22" spans="1:104">
      <c r="A22">
        <v>22</v>
      </c>
      <c r="B22" t="str">
        <f ca="1">Input!B19</f>
        <v>III</v>
      </c>
      <c r="C22" t="str">
        <f ca="1">Input!A19</f>
        <v>Cadmium (Cd)</v>
      </c>
      <c r="D22" t="str">
        <f ca="1">Input!D19</f>
        <v>kg</v>
      </c>
      <c r="E22">
        <f ca="1">SUM(Beregninger!B19:AY19)</f>
        <v>0</v>
      </c>
      <c r="F22" s="7">
        <f ca="1">Beregninger!AZ19</f>
        <v>0</v>
      </c>
      <c r="G22" s="7">
        <f ca="1">Beregninger!CY19</f>
        <v>0</v>
      </c>
      <c r="H22">
        <f ca="1">IF(Input!$B19="I",5,0)</f>
        <v>0</v>
      </c>
      <c r="I22">
        <f ca="1">IF(Input!$B19="II",4,0)</f>
        <v>0</v>
      </c>
      <c r="J22">
        <f ca="1">IF(Input!$B19="III",3,0)</f>
        <v>3</v>
      </c>
      <c r="K22">
        <f ca="1">IF(Input!$B19="IV",2,0)</f>
        <v>0</v>
      </c>
      <c r="L22">
        <f ca="1">IF(Input!$C19="Økonomisk",0.5,0)</f>
        <v>0</v>
      </c>
      <c r="M22">
        <f t="shared" si="8"/>
        <v>-100</v>
      </c>
      <c r="N22">
        <f ca="1">IF(Input!$C19="Miljø",0.1,0)</f>
        <v>0.1</v>
      </c>
      <c r="O22">
        <v>8.2999999999999793E-3</v>
      </c>
      <c r="P22">
        <f ca="1">IF(Input!A19="",-1000,0)</f>
        <v>0</v>
      </c>
      <c r="Q22">
        <f t="shared" si="1"/>
        <v>-96.8917</v>
      </c>
      <c r="R22">
        <f t="shared" si="2"/>
        <v>19</v>
      </c>
      <c r="S22" t="str">
        <f t="shared" si="16"/>
        <v/>
      </c>
      <c r="T22" t="str">
        <f t="shared" si="16"/>
        <v/>
      </c>
      <c r="U22" t="str">
        <f t="shared" si="16"/>
        <v/>
      </c>
      <c r="V22" t="str">
        <f t="shared" si="16"/>
        <v/>
      </c>
      <c r="W22" t="str">
        <f t="shared" si="16"/>
        <v/>
      </c>
      <c r="X22" t="str">
        <f t="shared" si="16"/>
        <v/>
      </c>
      <c r="Y22" t="str">
        <f t="shared" si="16"/>
        <v/>
      </c>
      <c r="Z22" t="str">
        <f t="shared" si="16"/>
        <v/>
      </c>
      <c r="AA22" t="str">
        <f t="shared" si="16"/>
        <v/>
      </c>
      <c r="AB22" t="str">
        <f t="shared" si="16"/>
        <v/>
      </c>
      <c r="AC22" t="str">
        <f t="shared" si="16"/>
        <v/>
      </c>
      <c r="AD22" t="str">
        <f t="shared" si="16"/>
        <v/>
      </c>
      <c r="AE22" t="str">
        <f t="shared" si="16"/>
        <v/>
      </c>
      <c r="AF22" t="str">
        <f t="shared" si="16"/>
        <v/>
      </c>
      <c r="AG22" t="str">
        <f t="shared" si="16"/>
        <v/>
      </c>
      <c r="AH22" t="str">
        <f t="shared" si="16"/>
        <v/>
      </c>
      <c r="AI22" t="str">
        <f t="shared" si="22"/>
        <v/>
      </c>
      <c r="AJ22" t="str">
        <f t="shared" si="22"/>
        <v/>
      </c>
      <c r="AK22">
        <f t="shared" si="22"/>
        <v>22</v>
      </c>
      <c r="AL22" t="str">
        <f t="shared" si="22"/>
        <v/>
      </c>
      <c r="AM22" t="str">
        <f t="shared" si="22"/>
        <v/>
      </c>
      <c r="AN22" t="str">
        <f t="shared" si="22"/>
        <v/>
      </c>
      <c r="AO22" t="str">
        <f t="shared" si="22"/>
        <v/>
      </c>
      <c r="AP22" t="str">
        <f t="shared" si="22"/>
        <v/>
      </c>
      <c r="AQ22" t="str">
        <f t="shared" si="22"/>
        <v/>
      </c>
      <c r="AR22" t="str">
        <f t="shared" si="22"/>
        <v/>
      </c>
      <c r="AS22" t="str">
        <f t="shared" si="22"/>
        <v/>
      </c>
      <c r="AT22" t="str">
        <f t="shared" si="22"/>
        <v/>
      </c>
      <c r="AU22" t="str">
        <f t="shared" si="22"/>
        <v/>
      </c>
      <c r="AV22" t="str">
        <f t="shared" si="22"/>
        <v/>
      </c>
      <c r="AW22" t="str">
        <f t="shared" si="22"/>
        <v/>
      </c>
      <c r="AX22" t="str">
        <f t="shared" si="22"/>
        <v/>
      </c>
      <c r="AY22" t="str">
        <f t="shared" si="23"/>
        <v/>
      </c>
      <c r="AZ22" t="str">
        <f t="shared" si="23"/>
        <v/>
      </c>
      <c r="BA22" t="str">
        <f t="shared" si="23"/>
        <v/>
      </c>
      <c r="BB22" t="str">
        <f t="shared" si="23"/>
        <v/>
      </c>
      <c r="BC22" t="str">
        <f t="shared" si="23"/>
        <v/>
      </c>
      <c r="BD22" t="str">
        <f t="shared" si="23"/>
        <v/>
      </c>
      <c r="BE22" t="str">
        <f t="shared" si="23"/>
        <v/>
      </c>
      <c r="BF22" t="str">
        <f t="shared" si="23"/>
        <v/>
      </c>
      <c r="BG22" t="str">
        <f t="shared" si="23"/>
        <v/>
      </c>
      <c r="BH22" t="str">
        <f t="shared" si="23"/>
        <v/>
      </c>
      <c r="BI22" t="str">
        <f t="shared" si="23"/>
        <v/>
      </c>
      <c r="BJ22" t="str">
        <f t="shared" si="23"/>
        <v/>
      </c>
      <c r="BK22" t="str">
        <f t="shared" si="23"/>
        <v/>
      </c>
      <c r="BL22" t="str">
        <f t="shared" si="23"/>
        <v/>
      </c>
      <c r="BM22" t="str">
        <f t="shared" si="23"/>
        <v/>
      </c>
      <c r="BN22" t="str">
        <f t="shared" si="23"/>
        <v/>
      </c>
      <c r="BO22" t="str">
        <f t="shared" si="24"/>
        <v/>
      </c>
      <c r="BP22" t="str">
        <f t="shared" si="24"/>
        <v/>
      </c>
      <c r="BQ22" t="str">
        <f t="shared" si="24"/>
        <v/>
      </c>
      <c r="BR22" t="str">
        <f t="shared" si="24"/>
        <v/>
      </c>
      <c r="BS22" t="str">
        <f t="shared" si="24"/>
        <v/>
      </c>
      <c r="BT22" t="str">
        <f t="shared" si="24"/>
        <v/>
      </c>
      <c r="BU22" t="str">
        <f t="shared" si="24"/>
        <v/>
      </c>
      <c r="BV22" t="str">
        <f t="shared" si="24"/>
        <v/>
      </c>
      <c r="BW22" t="str">
        <f t="shared" si="24"/>
        <v/>
      </c>
      <c r="BX22" t="str">
        <f t="shared" si="24"/>
        <v/>
      </c>
      <c r="BY22" t="str">
        <f t="shared" si="24"/>
        <v/>
      </c>
      <c r="BZ22" t="str">
        <f t="shared" si="24"/>
        <v/>
      </c>
      <c r="CA22" t="str">
        <f t="shared" si="24"/>
        <v/>
      </c>
      <c r="CB22" t="str">
        <f t="shared" si="24"/>
        <v/>
      </c>
      <c r="CC22" t="str">
        <f t="shared" si="24"/>
        <v/>
      </c>
      <c r="CD22" t="str">
        <f t="shared" si="24"/>
        <v/>
      </c>
      <c r="CE22" t="str">
        <f t="shared" si="21"/>
        <v/>
      </c>
      <c r="CF22" t="str">
        <f t="shared" si="10"/>
        <v/>
      </c>
      <c r="CG22" t="str">
        <f t="shared" si="10"/>
        <v/>
      </c>
      <c r="CH22" t="str">
        <f t="shared" si="10"/>
        <v/>
      </c>
      <c r="CI22" t="str">
        <f t="shared" si="10"/>
        <v/>
      </c>
      <c r="CJ22" t="str">
        <f t="shared" si="10"/>
        <v/>
      </c>
      <c r="CK22">
        <f>AI$4</f>
        <v>20</v>
      </c>
      <c r="CL22" t="str">
        <f t="shared" si="19"/>
        <v>III</v>
      </c>
      <c r="CM22" t="str">
        <f t="shared" ref="CM22:CM75" si="25">LOOKUP($CK22,$A$6:$A$75,C$6:C$75)</f>
        <v>Dioxin</v>
      </c>
      <c r="CN22" t="str">
        <f t="shared" ref="CN22:CN75" si="26">LOOKUP($CK22,$A$6:$A$75,D$6:D$75)</f>
        <v>g</v>
      </c>
      <c r="CO22">
        <f t="shared" si="20"/>
        <v>0</v>
      </c>
      <c r="CP22">
        <f t="shared" si="7"/>
        <v>0</v>
      </c>
      <c r="CQ22">
        <f t="shared" si="7"/>
        <v>0</v>
      </c>
      <c r="CS22" t="str">
        <f t="shared" si="17"/>
        <v/>
      </c>
      <c r="CT22" t="str">
        <f t="shared" si="11"/>
        <v/>
      </c>
      <c r="CU22" t="str">
        <f t="shared" si="12"/>
        <v/>
      </c>
      <c r="CV22" t="str">
        <f t="shared" si="13"/>
        <v/>
      </c>
      <c r="CW22" t="str">
        <f t="shared" si="14"/>
        <v/>
      </c>
      <c r="CX22" t="str">
        <f t="shared" si="15"/>
        <v/>
      </c>
      <c r="CY22" t="str">
        <f ca="1">IF(CO22=0,"",INDEX(Input!$J$3:$J$72,MATCH(sorteringsmaskine!CT22,Input!$A$3:$A$72,0)))</f>
        <v/>
      </c>
      <c r="CZ22">
        <f ca="1">IF(OR(CY22="",CY22=0)=TRUE,1,Forudsætninger!$B$4)</f>
        <v>1</v>
      </c>
    </row>
    <row r="23" spans="1:104">
      <c r="A23">
        <v>23</v>
      </c>
      <c r="B23" t="str">
        <f ca="1">Input!B20</f>
        <v>III</v>
      </c>
      <c r="C23" t="str">
        <f ca="1">Input!A20</f>
        <v>Krom (Cr) - typisk blanding</v>
      </c>
      <c r="D23" t="str">
        <f ca="1">Input!D20</f>
        <v>kg</v>
      </c>
      <c r="E23">
        <f ca="1">SUM(Beregninger!B20:AY20)</f>
        <v>0</v>
      </c>
      <c r="F23" s="7">
        <f ca="1">Beregninger!AZ20</f>
        <v>0</v>
      </c>
      <c r="G23" s="7">
        <f ca="1">Beregninger!CY20</f>
        <v>0</v>
      </c>
      <c r="H23">
        <f ca="1">IF(Input!$B20="I",5,0)</f>
        <v>0</v>
      </c>
      <c r="I23">
        <f ca="1">IF(Input!$B20="II",4,0)</f>
        <v>0</v>
      </c>
      <c r="J23">
        <f ca="1">IF(Input!$B20="III",3,0)</f>
        <v>3</v>
      </c>
      <c r="K23">
        <f ca="1">IF(Input!$B20="IV",2,0)</f>
        <v>0</v>
      </c>
      <c r="L23">
        <f ca="1">IF(Input!$C20="Økonomisk",0.5,0)</f>
        <v>0</v>
      </c>
      <c r="M23">
        <f t="shared" si="8"/>
        <v>-100</v>
      </c>
      <c r="N23">
        <f ca="1">IF(Input!$C20="Miljø",0.1,0)</f>
        <v>0.1</v>
      </c>
      <c r="O23">
        <v>8.1999999999999799E-3</v>
      </c>
      <c r="P23">
        <f ca="1">IF(Input!A20="",-1000,0)</f>
        <v>0</v>
      </c>
      <c r="Q23">
        <f t="shared" si="1"/>
        <v>-96.891800000000003</v>
      </c>
      <c r="R23">
        <f t="shared" si="2"/>
        <v>20</v>
      </c>
      <c r="S23" t="str">
        <f t="shared" si="16"/>
        <v/>
      </c>
      <c r="T23" t="str">
        <f t="shared" si="16"/>
        <v/>
      </c>
      <c r="U23" t="str">
        <f t="shared" si="16"/>
        <v/>
      </c>
      <c r="V23" t="str">
        <f t="shared" si="16"/>
        <v/>
      </c>
      <c r="W23" t="str">
        <f t="shared" si="16"/>
        <v/>
      </c>
      <c r="X23" t="str">
        <f t="shared" si="16"/>
        <v/>
      </c>
      <c r="Y23" t="str">
        <f t="shared" si="16"/>
        <v/>
      </c>
      <c r="Z23" t="str">
        <f t="shared" si="16"/>
        <v/>
      </c>
      <c r="AA23" t="str">
        <f t="shared" si="16"/>
        <v/>
      </c>
      <c r="AB23" t="str">
        <f t="shared" si="16"/>
        <v/>
      </c>
      <c r="AC23" t="str">
        <f t="shared" si="16"/>
        <v/>
      </c>
      <c r="AD23" t="str">
        <f t="shared" si="16"/>
        <v/>
      </c>
      <c r="AE23" t="str">
        <f t="shared" si="16"/>
        <v/>
      </c>
      <c r="AF23" t="str">
        <f t="shared" si="16"/>
        <v/>
      </c>
      <c r="AG23" t="str">
        <f t="shared" si="16"/>
        <v/>
      </c>
      <c r="AH23" t="str">
        <f t="shared" si="16"/>
        <v/>
      </c>
      <c r="AI23" t="str">
        <f t="shared" si="22"/>
        <v/>
      </c>
      <c r="AJ23" t="str">
        <f t="shared" si="22"/>
        <v/>
      </c>
      <c r="AK23" t="str">
        <f t="shared" si="22"/>
        <v/>
      </c>
      <c r="AL23">
        <f t="shared" si="22"/>
        <v>23</v>
      </c>
      <c r="AM23" t="str">
        <f t="shared" si="22"/>
        <v/>
      </c>
      <c r="AN23" t="str">
        <f t="shared" si="22"/>
        <v/>
      </c>
      <c r="AO23" t="str">
        <f t="shared" si="22"/>
        <v/>
      </c>
      <c r="AP23" t="str">
        <f t="shared" si="22"/>
        <v/>
      </c>
      <c r="AQ23" t="str">
        <f t="shared" si="22"/>
        <v/>
      </c>
      <c r="AR23" t="str">
        <f t="shared" si="22"/>
        <v/>
      </c>
      <c r="AS23" t="str">
        <f t="shared" si="22"/>
        <v/>
      </c>
      <c r="AT23" t="str">
        <f t="shared" si="22"/>
        <v/>
      </c>
      <c r="AU23" t="str">
        <f t="shared" si="22"/>
        <v/>
      </c>
      <c r="AV23" t="str">
        <f t="shared" si="22"/>
        <v/>
      </c>
      <c r="AW23" t="str">
        <f t="shared" si="22"/>
        <v/>
      </c>
      <c r="AX23" t="str">
        <f t="shared" si="22"/>
        <v/>
      </c>
      <c r="AY23" t="str">
        <f t="shared" si="23"/>
        <v/>
      </c>
      <c r="AZ23" t="str">
        <f t="shared" si="23"/>
        <v/>
      </c>
      <c r="BA23" t="str">
        <f t="shared" si="23"/>
        <v/>
      </c>
      <c r="BB23" t="str">
        <f t="shared" si="23"/>
        <v/>
      </c>
      <c r="BC23" t="str">
        <f t="shared" si="23"/>
        <v/>
      </c>
      <c r="BD23" t="str">
        <f t="shared" si="23"/>
        <v/>
      </c>
      <c r="BE23" t="str">
        <f t="shared" si="23"/>
        <v/>
      </c>
      <c r="BF23" t="str">
        <f t="shared" si="23"/>
        <v/>
      </c>
      <c r="BG23" t="str">
        <f t="shared" si="23"/>
        <v/>
      </c>
      <c r="BH23" t="str">
        <f t="shared" si="23"/>
        <v/>
      </c>
      <c r="BI23" t="str">
        <f t="shared" si="23"/>
        <v/>
      </c>
      <c r="BJ23" t="str">
        <f t="shared" si="23"/>
        <v/>
      </c>
      <c r="BK23" t="str">
        <f t="shared" si="23"/>
        <v/>
      </c>
      <c r="BL23" t="str">
        <f t="shared" si="23"/>
        <v/>
      </c>
      <c r="BM23" t="str">
        <f t="shared" si="23"/>
        <v/>
      </c>
      <c r="BN23" t="str">
        <f t="shared" si="23"/>
        <v/>
      </c>
      <c r="BO23" t="str">
        <f t="shared" si="24"/>
        <v/>
      </c>
      <c r="BP23" t="str">
        <f t="shared" si="24"/>
        <v/>
      </c>
      <c r="BQ23" t="str">
        <f t="shared" si="24"/>
        <v/>
      </c>
      <c r="BR23" t="str">
        <f t="shared" si="24"/>
        <v/>
      </c>
      <c r="BS23" t="str">
        <f t="shared" si="24"/>
        <v/>
      </c>
      <c r="BT23" t="str">
        <f t="shared" si="24"/>
        <v/>
      </c>
      <c r="BU23" t="str">
        <f t="shared" si="24"/>
        <v/>
      </c>
      <c r="BV23" t="str">
        <f t="shared" si="24"/>
        <v/>
      </c>
      <c r="BW23" t="str">
        <f t="shared" si="24"/>
        <v/>
      </c>
      <c r="BX23" t="str">
        <f t="shared" si="24"/>
        <v/>
      </c>
      <c r="BY23" t="str">
        <f t="shared" si="24"/>
        <v/>
      </c>
      <c r="BZ23" t="str">
        <f t="shared" si="24"/>
        <v/>
      </c>
      <c r="CA23" t="str">
        <f t="shared" si="24"/>
        <v/>
      </c>
      <c r="CB23" t="str">
        <f t="shared" si="24"/>
        <v/>
      </c>
      <c r="CC23" t="str">
        <f t="shared" si="24"/>
        <v/>
      </c>
      <c r="CD23" t="str">
        <f t="shared" si="24"/>
        <v/>
      </c>
      <c r="CE23" t="str">
        <f t="shared" si="21"/>
        <v/>
      </c>
      <c r="CF23" t="str">
        <f t="shared" si="21"/>
        <v/>
      </c>
      <c r="CG23" t="str">
        <f t="shared" si="21"/>
        <v/>
      </c>
      <c r="CH23" t="str">
        <f t="shared" si="21"/>
        <v/>
      </c>
      <c r="CI23" t="str">
        <f t="shared" si="21"/>
        <v/>
      </c>
      <c r="CJ23" t="str">
        <f t="shared" si="21"/>
        <v/>
      </c>
      <c r="CK23">
        <f>AJ$4</f>
        <v>21</v>
      </c>
      <c r="CL23" t="str">
        <f t="shared" si="19"/>
        <v>III</v>
      </c>
      <c r="CM23" t="str">
        <f t="shared" si="25"/>
        <v>Bly</v>
      </c>
      <c r="CN23" t="str">
        <f t="shared" si="26"/>
        <v>g</v>
      </c>
      <c r="CO23">
        <f t="shared" si="20"/>
        <v>0</v>
      </c>
      <c r="CP23">
        <f t="shared" si="7"/>
        <v>0</v>
      </c>
      <c r="CQ23">
        <f t="shared" si="7"/>
        <v>0</v>
      </c>
      <c r="CS23" t="str">
        <f t="shared" si="17"/>
        <v/>
      </c>
      <c r="CT23" t="str">
        <f t="shared" si="11"/>
        <v/>
      </c>
      <c r="CU23" t="str">
        <f t="shared" si="12"/>
        <v/>
      </c>
      <c r="CV23" t="str">
        <f t="shared" si="13"/>
        <v/>
      </c>
      <c r="CW23" t="str">
        <f t="shared" si="14"/>
        <v/>
      </c>
      <c r="CX23" t="str">
        <f t="shared" si="15"/>
        <v/>
      </c>
      <c r="CY23" t="str">
        <f ca="1">IF(CO23=0,"",INDEX(Input!$J$3:$J$72,MATCH(sorteringsmaskine!CT23,Input!$A$3:$A$72,0)))</f>
        <v/>
      </c>
      <c r="CZ23">
        <f ca="1">IF(OR(CY23="",CY23=0)=TRUE,1,Forudsætninger!$B$4)</f>
        <v>1</v>
      </c>
    </row>
    <row r="24" spans="1:104">
      <c r="A24">
        <v>24</v>
      </c>
      <c r="B24" t="str">
        <f ca="1">Input!B21</f>
        <v>III</v>
      </c>
      <c r="C24" t="str">
        <f ca="1">Input!A21</f>
        <v>Formaldehyd</v>
      </c>
      <c r="D24" t="str">
        <f ca="1">Input!D21</f>
        <v>kg</v>
      </c>
      <c r="E24">
        <f ca="1">SUM(Beregninger!B21:AY21)</f>
        <v>0</v>
      </c>
      <c r="F24" s="7">
        <f ca="1">Beregninger!AZ21</f>
        <v>0</v>
      </c>
      <c r="G24" s="7">
        <f ca="1">Beregninger!CY21</f>
        <v>0</v>
      </c>
      <c r="H24">
        <f ca="1">IF(Input!$B21="I",5,0)</f>
        <v>0</v>
      </c>
      <c r="I24">
        <f ca="1">IF(Input!$B21="II",4,0)</f>
        <v>0</v>
      </c>
      <c r="J24">
        <f ca="1">IF(Input!$B21="III",3,0)</f>
        <v>3</v>
      </c>
      <c r="K24">
        <f ca="1">IF(Input!$B21="IV",2,0)</f>
        <v>0</v>
      </c>
      <c r="L24">
        <f ca="1">IF(Input!$C21="Økonomisk",0.5,0)</f>
        <v>0</v>
      </c>
      <c r="M24">
        <f t="shared" si="8"/>
        <v>-100</v>
      </c>
      <c r="N24">
        <f ca="1">IF(Input!$C21="Miljø",0.1,0)</f>
        <v>0.1</v>
      </c>
      <c r="O24">
        <v>8.0999999999999805E-3</v>
      </c>
      <c r="P24">
        <f ca="1">IF(Input!A21="",-1000,0)</f>
        <v>0</v>
      </c>
      <c r="Q24">
        <f t="shared" si="1"/>
        <v>-96.891900000000007</v>
      </c>
      <c r="R24">
        <f t="shared" si="2"/>
        <v>21</v>
      </c>
      <c r="S24" t="str">
        <f t="shared" si="16"/>
        <v/>
      </c>
      <c r="T24" t="str">
        <f t="shared" si="16"/>
        <v/>
      </c>
      <c r="U24" t="str">
        <f t="shared" si="16"/>
        <v/>
      </c>
      <c r="V24" t="str">
        <f t="shared" si="16"/>
        <v/>
      </c>
      <c r="W24" t="str">
        <f t="shared" si="16"/>
        <v/>
      </c>
      <c r="X24" t="str">
        <f t="shared" si="16"/>
        <v/>
      </c>
      <c r="Y24" t="str">
        <f t="shared" si="16"/>
        <v/>
      </c>
      <c r="Z24" t="str">
        <f t="shared" si="16"/>
        <v/>
      </c>
      <c r="AA24" t="str">
        <f t="shared" si="16"/>
        <v/>
      </c>
      <c r="AB24" t="str">
        <f t="shared" si="16"/>
        <v/>
      </c>
      <c r="AC24" t="str">
        <f t="shared" si="16"/>
        <v/>
      </c>
      <c r="AD24" t="str">
        <f t="shared" si="16"/>
        <v/>
      </c>
      <c r="AE24" t="str">
        <f t="shared" si="16"/>
        <v/>
      </c>
      <c r="AF24" t="str">
        <f t="shared" si="16"/>
        <v/>
      </c>
      <c r="AG24" t="str">
        <f t="shared" si="16"/>
        <v/>
      </c>
      <c r="AH24" t="str">
        <f t="shared" si="16"/>
        <v/>
      </c>
      <c r="AI24" t="str">
        <f t="shared" si="22"/>
        <v/>
      </c>
      <c r="AJ24" t="str">
        <f t="shared" si="22"/>
        <v/>
      </c>
      <c r="AK24" t="str">
        <f t="shared" si="22"/>
        <v/>
      </c>
      <c r="AL24" t="str">
        <f t="shared" si="22"/>
        <v/>
      </c>
      <c r="AM24">
        <f t="shared" si="22"/>
        <v>24</v>
      </c>
      <c r="AN24" t="str">
        <f t="shared" si="22"/>
        <v/>
      </c>
      <c r="AO24" t="str">
        <f t="shared" si="22"/>
        <v/>
      </c>
      <c r="AP24" t="str">
        <f t="shared" si="22"/>
        <v/>
      </c>
      <c r="AQ24" t="str">
        <f t="shared" si="22"/>
        <v/>
      </c>
      <c r="AR24" t="str">
        <f t="shared" si="22"/>
        <v/>
      </c>
      <c r="AS24" t="str">
        <f t="shared" si="22"/>
        <v/>
      </c>
      <c r="AT24" t="str">
        <f t="shared" si="22"/>
        <v/>
      </c>
      <c r="AU24" t="str">
        <f t="shared" si="22"/>
        <v/>
      </c>
      <c r="AV24" t="str">
        <f t="shared" si="22"/>
        <v/>
      </c>
      <c r="AW24" t="str">
        <f t="shared" si="22"/>
        <v/>
      </c>
      <c r="AX24" t="str">
        <f t="shared" si="22"/>
        <v/>
      </c>
      <c r="AY24" t="str">
        <f t="shared" si="23"/>
        <v/>
      </c>
      <c r="AZ24" t="str">
        <f t="shared" si="23"/>
        <v/>
      </c>
      <c r="BA24" t="str">
        <f t="shared" si="23"/>
        <v/>
      </c>
      <c r="BB24" t="str">
        <f t="shared" si="23"/>
        <v/>
      </c>
      <c r="BC24" t="str">
        <f t="shared" si="23"/>
        <v/>
      </c>
      <c r="BD24" t="str">
        <f t="shared" si="23"/>
        <v/>
      </c>
      <c r="BE24" t="str">
        <f t="shared" si="23"/>
        <v/>
      </c>
      <c r="BF24" t="str">
        <f t="shared" si="23"/>
        <v/>
      </c>
      <c r="BG24" t="str">
        <f t="shared" si="23"/>
        <v/>
      </c>
      <c r="BH24" t="str">
        <f t="shared" si="23"/>
        <v/>
      </c>
      <c r="BI24" t="str">
        <f t="shared" si="23"/>
        <v/>
      </c>
      <c r="BJ24" t="str">
        <f t="shared" si="23"/>
        <v/>
      </c>
      <c r="BK24" t="str">
        <f t="shared" si="23"/>
        <v/>
      </c>
      <c r="BL24" t="str">
        <f t="shared" si="23"/>
        <v/>
      </c>
      <c r="BM24" t="str">
        <f t="shared" si="23"/>
        <v/>
      </c>
      <c r="BN24" t="str">
        <f t="shared" si="23"/>
        <v/>
      </c>
      <c r="BO24" t="str">
        <f t="shared" si="24"/>
        <v/>
      </c>
      <c r="BP24" t="str">
        <f t="shared" si="24"/>
        <v/>
      </c>
      <c r="BQ24" t="str">
        <f t="shared" si="24"/>
        <v/>
      </c>
      <c r="BR24" t="str">
        <f t="shared" si="24"/>
        <v/>
      </c>
      <c r="BS24" t="str">
        <f t="shared" si="24"/>
        <v/>
      </c>
      <c r="BT24" t="str">
        <f t="shared" si="24"/>
        <v/>
      </c>
      <c r="BU24" t="str">
        <f t="shared" si="24"/>
        <v/>
      </c>
      <c r="BV24" t="str">
        <f t="shared" si="24"/>
        <v/>
      </c>
      <c r="BW24" t="str">
        <f t="shared" si="24"/>
        <v/>
      </c>
      <c r="BX24" t="str">
        <f t="shared" si="24"/>
        <v/>
      </c>
      <c r="BY24" t="str">
        <f t="shared" si="24"/>
        <v/>
      </c>
      <c r="BZ24" t="str">
        <f t="shared" si="24"/>
        <v/>
      </c>
      <c r="CA24" t="str">
        <f t="shared" si="24"/>
        <v/>
      </c>
      <c r="CB24" t="str">
        <f t="shared" si="24"/>
        <v/>
      </c>
      <c r="CC24" t="str">
        <f t="shared" si="24"/>
        <v/>
      </c>
      <c r="CD24" t="str">
        <f t="shared" si="24"/>
        <v/>
      </c>
      <c r="CE24" t="str">
        <f t="shared" si="21"/>
        <v/>
      </c>
      <c r="CF24" t="str">
        <f t="shared" si="21"/>
        <v/>
      </c>
      <c r="CG24" t="str">
        <f t="shared" si="21"/>
        <v/>
      </c>
      <c r="CH24" t="str">
        <f t="shared" si="21"/>
        <v/>
      </c>
      <c r="CI24" t="str">
        <f t="shared" si="21"/>
        <v/>
      </c>
      <c r="CJ24" t="str">
        <f t="shared" si="21"/>
        <v/>
      </c>
      <c r="CK24">
        <f>AK$4</f>
        <v>22</v>
      </c>
      <c r="CL24" t="str">
        <f t="shared" si="19"/>
        <v>III</v>
      </c>
      <c r="CM24" t="str">
        <f t="shared" si="25"/>
        <v>Cadmium (Cd)</v>
      </c>
      <c r="CN24" t="str">
        <f t="shared" si="26"/>
        <v>kg</v>
      </c>
      <c r="CO24">
        <f t="shared" si="20"/>
        <v>0</v>
      </c>
      <c r="CP24">
        <f t="shared" si="7"/>
        <v>0</v>
      </c>
      <c r="CQ24">
        <f t="shared" si="7"/>
        <v>0</v>
      </c>
      <c r="CS24" t="str">
        <f t="shared" si="17"/>
        <v/>
      </c>
      <c r="CT24" t="str">
        <f t="shared" si="11"/>
        <v/>
      </c>
      <c r="CU24" t="str">
        <f t="shared" si="12"/>
        <v/>
      </c>
      <c r="CV24" t="str">
        <f t="shared" si="13"/>
        <v/>
      </c>
      <c r="CW24" t="str">
        <f t="shared" si="14"/>
        <v/>
      </c>
      <c r="CX24" t="str">
        <f t="shared" si="15"/>
        <v/>
      </c>
      <c r="CY24" t="str">
        <f ca="1">IF(CO24=0,"",INDEX(Input!$J$3:$J$72,MATCH(sorteringsmaskine!CT24,Input!$A$3:$A$72,0)))</f>
        <v/>
      </c>
      <c r="CZ24">
        <f ca="1">IF(OR(CY24="",CY24=0)=TRUE,1,Forudsætninger!$B$4)</f>
        <v>1</v>
      </c>
    </row>
    <row r="25" spans="1:104">
      <c r="A25">
        <v>25</v>
      </c>
      <c r="B25" t="str">
        <f ca="1">Input!B22</f>
        <v>III</v>
      </c>
      <c r="C25" t="str">
        <f ca="1">Input!A22</f>
        <v>Nikkel (Ni)</v>
      </c>
      <c r="D25" t="str">
        <f ca="1">Input!D22</f>
        <v>kg</v>
      </c>
      <c r="E25">
        <f ca="1">SUM(Beregninger!B22:AY22)</f>
        <v>0</v>
      </c>
      <c r="F25" s="7">
        <f ca="1">Beregninger!AZ22</f>
        <v>0</v>
      </c>
      <c r="G25" s="7">
        <f ca="1">Beregninger!CY22</f>
        <v>0</v>
      </c>
      <c r="H25">
        <f ca="1">IF(Input!$B22="I",5,0)</f>
        <v>0</v>
      </c>
      <c r="I25">
        <f ca="1">IF(Input!$B22="II",4,0)</f>
        <v>0</v>
      </c>
      <c r="J25">
        <f ca="1">IF(Input!$B22="III",3,0)</f>
        <v>3</v>
      </c>
      <c r="K25">
        <f ca="1">IF(Input!$B22="IV",2,0)</f>
        <v>0</v>
      </c>
      <c r="L25">
        <f ca="1">IF(Input!$C22="Økonomisk",0.5,0)</f>
        <v>0</v>
      </c>
      <c r="M25">
        <f t="shared" si="8"/>
        <v>-100</v>
      </c>
      <c r="N25">
        <f ca="1">IF(Input!$C22="Miljø",0.1,0)</f>
        <v>0.1</v>
      </c>
      <c r="O25">
        <v>7.9999999999999793E-3</v>
      </c>
      <c r="P25">
        <f ca="1">IF(Input!A22="",-1000,0)</f>
        <v>0</v>
      </c>
      <c r="Q25">
        <f t="shared" si="1"/>
        <v>-96.89200000000001</v>
      </c>
      <c r="R25">
        <f t="shared" si="2"/>
        <v>22</v>
      </c>
      <c r="S25" t="str">
        <f t="shared" si="16"/>
        <v/>
      </c>
      <c r="T25" t="str">
        <f t="shared" si="16"/>
        <v/>
      </c>
      <c r="U25" t="str">
        <f t="shared" si="16"/>
        <v/>
      </c>
      <c r="V25" t="str">
        <f t="shared" si="16"/>
        <v/>
      </c>
      <c r="W25" t="str">
        <f t="shared" si="16"/>
        <v/>
      </c>
      <c r="X25" t="str">
        <f t="shared" si="16"/>
        <v/>
      </c>
      <c r="Y25" t="str">
        <f t="shared" si="16"/>
        <v/>
      </c>
      <c r="Z25" t="str">
        <f t="shared" si="16"/>
        <v/>
      </c>
      <c r="AA25" t="str">
        <f t="shared" si="16"/>
        <v/>
      </c>
      <c r="AB25" t="str">
        <f t="shared" si="16"/>
        <v/>
      </c>
      <c r="AC25" t="str">
        <f t="shared" si="16"/>
        <v/>
      </c>
      <c r="AD25" t="str">
        <f t="shared" si="16"/>
        <v/>
      </c>
      <c r="AE25" t="str">
        <f t="shared" si="16"/>
        <v/>
      </c>
      <c r="AF25" t="str">
        <f t="shared" si="16"/>
        <v/>
      </c>
      <c r="AG25" t="str">
        <f t="shared" si="16"/>
        <v/>
      </c>
      <c r="AH25" t="str">
        <f t="shared" si="16"/>
        <v/>
      </c>
      <c r="AI25" t="str">
        <f t="shared" si="22"/>
        <v/>
      </c>
      <c r="AJ25" t="str">
        <f t="shared" si="22"/>
        <v/>
      </c>
      <c r="AK25" t="str">
        <f t="shared" si="22"/>
        <v/>
      </c>
      <c r="AL25" t="str">
        <f t="shared" si="22"/>
        <v/>
      </c>
      <c r="AM25" t="str">
        <f t="shared" si="22"/>
        <v/>
      </c>
      <c r="AN25">
        <f t="shared" si="22"/>
        <v>25</v>
      </c>
      <c r="AO25" t="str">
        <f t="shared" si="22"/>
        <v/>
      </c>
      <c r="AP25" t="str">
        <f t="shared" si="22"/>
        <v/>
      </c>
      <c r="AQ25" t="str">
        <f t="shared" si="22"/>
        <v/>
      </c>
      <c r="AR25" t="str">
        <f t="shared" si="22"/>
        <v/>
      </c>
      <c r="AS25" t="str">
        <f t="shared" si="22"/>
        <v/>
      </c>
      <c r="AT25" t="str">
        <f t="shared" si="22"/>
        <v/>
      </c>
      <c r="AU25" t="str">
        <f t="shared" si="22"/>
        <v/>
      </c>
      <c r="AV25" t="str">
        <f t="shared" si="22"/>
        <v/>
      </c>
      <c r="AW25" t="str">
        <f t="shared" si="22"/>
        <v/>
      </c>
      <c r="AX25" t="str">
        <f t="shared" si="22"/>
        <v/>
      </c>
      <c r="AY25" t="str">
        <f t="shared" si="23"/>
        <v/>
      </c>
      <c r="AZ25" t="str">
        <f t="shared" si="23"/>
        <v/>
      </c>
      <c r="BA25" t="str">
        <f t="shared" si="23"/>
        <v/>
      </c>
      <c r="BB25" t="str">
        <f t="shared" si="23"/>
        <v/>
      </c>
      <c r="BC25" t="str">
        <f t="shared" si="23"/>
        <v/>
      </c>
      <c r="BD25" t="str">
        <f t="shared" si="23"/>
        <v/>
      </c>
      <c r="BE25" t="str">
        <f t="shared" si="23"/>
        <v/>
      </c>
      <c r="BF25" t="str">
        <f t="shared" si="23"/>
        <v/>
      </c>
      <c r="BG25" t="str">
        <f t="shared" si="23"/>
        <v/>
      </c>
      <c r="BH25" t="str">
        <f t="shared" si="23"/>
        <v/>
      </c>
      <c r="BI25" t="str">
        <f t="shared" si="23"/>
        <v/>
      </c>
      <c r="BJ25" t="str">
        <f t="shared" si="23"/>
        <v/>
      </c>
      <c r="BK25" t="str">
        <f t="shared" si="23"/>
        <v/>
      </c>
      <c r="BL25" t="str">
        <f t="shared" si="23"/>
        <v/>
      </c>
      <c r="BM25" t="str">
        <f t="shared" si="23"/>
        <v/>
      </c>
      <c r="BN25" t="str">
        <f t="shared" si="23"/>
        <v/>
      </c>
      <c r="BO25" t="str">
        <f t="shared" si="24"/>
        <v/>
      </c>
      <c r="BP25" t="str">
        <f t="shared" si="24"/>
        <v/>
      </c>
      <c r="BQ25" t="str">
        <f t="shared" si="24"/>
        <v/>
      </c>
      <c r="BR25" t="str">
        <f t="shared" si="24"/>
        <v/>
      </c>
      <c r="BS25" t="str">
        <f t="shared" si="24"/>
        <v/>
      </c>
      <c r="BT25" t="str">
        <f t="shared" si="24"/>
        <v/>
      </c>
      <c r="BU25" t="str">
        <f t="shared" si="24"/>
        <v/>
      </c>
      <c r="BV25" t="str">
        <f t="shared" si="24"/>
        <v/>
      </c>
      <c r="BW25" t="str">
        <f t="shared" si="24"/>
        <v/>
      </c>
      <c r="BX25" t="str">
        <f t="shared" si="24"/>
        <v/>
      </c>
      <c r="BY25" t="str">
        <f t="shared" si="24"/>
        <v/>
      </c>
      <c r="BZ25" t="str">
        <f t="shared" si="24"/>
        <v/>
      </c>
      <c r="CA25" t="str">
        <f t="shared" si="24"/>
        <v/>
      </c>
      <c r="CB25" t="str">
        <f t="shared" si="24"/>
        <v/>
      </c>
      <c r="CC25" t="str">
        <f t="shared" si="24"/>
        <v/>
      </c>
      <c r="CD25" t="str">
        <f t="shared" si="24"/>
        <v/>
      </c>
      <c r="CE25" t="str">
        <f t="shared" si="21"/>
        <v/>
      </c>
      <c r="CF25" t="str">
        <f t="shared" si="21"/>
        <v/>
      </c>
      <c r="CG25" t="str">
        <f t="shared" si="21"/>
        <v/>
      </c>
      <c r="CH25" t="str">
        <f t="shared" si="21"/>
        <v/>
      </c>
      <c r="CI25" t="str">
        <f t="shared" si="21"/>
        <v/>
      </c>
      <c r="CJ25" t="str">
        <f t="shared" si="21"/>
        <v/>
      </c>
      <c r="CK25">
        <f>AL$4</f>
        <v>23</v>
      </c>
      <c r="CL25" t="str">
        <f t="shared" si="19"/>
        <v>III</v>
      </c>
      <c r="CM25" t="str">
        <f t="shared" si="25"/>
        <v>Krom (Cr) - typisk blanding</v>
      </c>
      <c r="CN25" t="str">
        <f t="shared" si="26"/>
        <v>kg</v>
      </c>
      <c r="CO25">
        <f t="shared" si="20"/>
        <v>0</v>
      </c>
      <c r="CP25">
        <f t="shared" si="7"/>
        <v>0</v>
      </c>
      <c r="CQ25">
        <f t="shared" si="7"/>
        <v>0</v>
      </c>
      <c r="CS25" t="str">
        <f t="shared" si="17"/>
        <v/>
      </c>
      <c r="CT25" t="str">
        <f t="shared" si="11"/>
        <v/>
      </c>
      <c r="CU25" t="str">
        <f t="shared" si="12"/>
        <v/>
      </c>
      <c r="CV25" t="str">
        <f t="shared" si="13"/>
        <v/>
      </c>
      <c r="CW25" t="str">
        <f t="shared" si="14"/>
        <v/>
      </c>
      <c r="CX25" t="str">
        <f t="shared" si="15"/>
        <v/>
      </c>
      <c r="CY25" t="str">
        <f ca="1">IF(CO25=0,"",INDEX(Input!$J$3:$J$72,MATCH(sorteringsmaskine!CT25,Input!$A$3:$A$72,0)))</f>
        <v/>
      </c>
      <c r="CZ25">
        <f ca="1">IF(OR(CY25="",CY25=0)=TRUE,1,Forudsætninger!$B$4)</f>
        <v>1</v>
      </c>
    </row>
    <row r="26" spans="1:104">
      <c r="A26">
        <v>26</v>
      </c>
      <c r="B26" t="str">
        <f ca="1">Input!B23</f>
        <v>III</v>
      </c>
      <c r="C26" t="str">
        <f ca="1">Input!A23</f>
        <v>Ammoniak (NH3)</v>
      </c>
      <c r="D26" t="str">
        <f ca="1">Input!D23</f>
        <v>kg</v>
      </c>
      <c r="E26">
        <f ca="1">SUM(Beregninger!B23:AY23)</f>
        <v>0</v>
      </c>
      <c r="F26" s="7">
        <f ca="1">Beregninger!AZ23</f>
        <v>0</v>
      </c>
      <c r="G26" s="7">
        <f ca="1">Beregninger!CY23</f>
        <v>0</v>
      </c>
      <c r="H26">
        <f ca="1">IF(Input!$B23="I",5,0)</f>
        <v>0</v>
      </c>
      <c r="I26">
        <f ca="1">IF(Input!$B23="II",4,0)</f>
        <v>0</v>
      </c>
      <c r="J26">
        <f ca="1">IF(Input!$B23="III",3,0)</f>
        <v>3</v>
      </c>
      <c r="K26">
        <f ca="1">IF(Input!$B23="IV",2,0)</f>
        <v>0</v>
      </c>
      <c r="L26">
        <f ca="1">IF(Input!$C23="Økonomisk",0.5,0)</f>
        <v>0</v>
      </c>
      <c r="M26">
        <f t="shared" si="8"/>
        <v>-100</v>
      </c>
      <c r="N26">
        <f ca="1">IF(Input!$C23="Miljø",0.1,0)</f>
        <v>0.1</v>
      </c>
      <c r="O26">
        <v>7.89999999999998E-3</v>
      </c>
      <c r="P26">
        <f ca="1">IF(Input!A23="",-1000,0)</f>
        <v>0</v>
      </c>
      <c r="Q26">
        <f t="shared" si="1"/>
        <v>-96.892099999999999</v>
      </c>
      <c r="R26">
        <f t="shared" si="2"/>
        <v>23</v>
      </c>
      <c r="S26" t="str">
        <f t="shared" si="16"/>
        <v/>
      </c>
      <c r="T26" t="str">
        <f t="shared" si="16"/>
        <v/>
      </c>
      <c r="U26" t="str">
        <f t="shared" si="16"/>
        <v/>
      </c>
      <c r="V26" t="str">
        <f t="shared" si="16"/>
        <v/>
      </c>
      <c r="W26" t="str">
        <f t="shared" si="16"/>
        <v/>
      </c>
      <c r="X26" t="str">
        <f t="shared" si="16"/>
        <v/>
      </c>
      <c r="Y26" t="str">
        <f t="shared" si="16"/>
        <v/>
      </c>
      <c r="Z26" t="str">
        <f t="shared" si="16"/>
        <v/>
      </c>
      <c r="AA26" t="str">
        <f t="shared" si="16"/>
        <v/>
      </c>
      <c r="AB26" t="str">
        <f t="shared" si="16"/>
        <v/>
      </c>
      <c r="AC26" t="str">
        <f t="shared" si="16"/>
        <v/>
      </c>
      <c r="AD26" t="str">
        <f t="shared" si="16"/>
        <v/>
      </c>
      <c r="AE26" t="str">
        <f t="shared" si="16"/>
        <v/>
      </c>
      <c r="AF26" t="str">
        <f t="shared" si="16"/>
        <v/>
      </c>
      <c r="AG26" t="str">
        <f t="shared" si="16"/>
        <v/>
      </c>
      <c r="AH26" t="str">
        <f t="shared" si="16"/>
        <v/>
      </c>
      <c r="AI26" t="str">
        <f t="shared" si="22"/>
        <v/>
      </c>
      <c r="AJ26" t="str">
        <f t="shared" si="22"/>
        <v/>
      </c>
      <c r="AK26" t="str">
        <f t="shared" si="22"/>
        <v/>
      </c>
      <c r="AL26" t="str">
        <f t="shared" si="22"/>
        <v/>
      </c>
      <c r="AM26" t="str">
        <f t="shared" si="22"/>
        <v/>
      </c>
      <c r="AN26" t="str">
        <f t="shared" si="22"/>
        <v/>
      </c>
      <c r="AO26">
        <f t="shared" si="22"/>
        <v>26</v>
      </c>
      <c r="AP26" t="str">
        <f t="shared" si="22"/>
        <v/>
      </c>
      <c r="AQ26" t="str">
        <f t="shared" si="22"/>
        <v/>
      </c>
      <c r="AR26" t="str">
        <f t="shared" si="22"/>
        <v/>
      </c>
      <c r="AS26" t="str">
        <f t="shared" si="22"/>
        <v/>
      </c>
      <c r="AT26" t="str">
        <f t="shared" si="22"/>
        <v/>
      </c>
      <c r="AU26" t="str">
        <f t="shared" si="22"/>
        <v/>
      </c>
      <c r="AV26" t="str">
        <f t="shared" si="22"/>
        <v/>
      </c>
      <c r="AW26" t="str">
        <f t="shared" si="22"/>
        <v/>
      </c>
      <c r="AX26" t="str">
        <f t="shared" si="22"/>
        <v/>
      </c>
      <c r="AY26" t="str">
        <f t="shared" si="23"/>
        <v/>
      </c>
      <c r="AZ26" t="str">
        <f t="shared" si="23"/>
        <v/>
      </c>
      <c r="BA26" t="str">
        <f t="shared" si="23"/>
        <v/>
      </c>
      <c r="BB26" t="str">
        <f t="shared" si="23"/>
        <v/>
      </c>
      <c r="BC26" t="str">
        <f t="shared" si="23"/>
        <v/>
      </c>
      <c r="BD26" t="str">
        <f t="shared" si="23"/>
        <v/>
      </c>
      <c r="BE26" t="str">
        <f t="shared" si="23"/>
        <v/>
      </c>
      <c r="BF26" t="str">
        <f t="shared" si="23"/>
        <v/>
      </c>
      <c r="BG26" t="str">
        <f t="shared" si="23"/>
        <v/>
      </c>
      <c r="BH26" t="str">
        <f t="shared" si="23"/>
        <v/>
      </c>
      <c r="BI26" t="str">
        <f t="shared" si="23"/>
        <v/>
      </c>
      <c r="BJ26" t="str">
        <f t="shared" si="23"/>
        <v/>
      </c>
      <c r="BK26" t="str">
        <f t="shared" si="23"/>
        <v/>
      </c>
      <c r="BL26" t="str">
        <f t="shared" si="23"/>
        <v/>
      </c>
      <c r="BM26" t="str">
        <f t="shared" si="23"/>
        <v/>
      </c>
      <c r="BN26" t="str">
        <f t="shared" si="23"/>
        <v/>
      </c>
      <c r="BO26" t="str">
        <f t="shared" si="24"/>
        <v/>
      </c>
      <c r="BP26" t="str">
        <f t="shared" si="24"/>
        <v/>
      </c>
      <c r="BQ26" t="str">
        <f t="shared" si="24"/>
        <v/>
      </c>
      <c r="BR26" t="str">
        <f t="shared" si="24"/>
        <v/>
      </c>
      <c r="BS26" t="str">
        <f t="shared" si="24"/>
        <v/>
      </c>
      <c r="BT26" t="str">
        <f t="shared" si="24"/>
        <v/>
      </c>
      <c r="BU26" t="str">
        <f t="shared" si="24"/>
        <v/>
      </c>
      <c r="BV26" t="str">
        <f t="shared" si="24"/>
        <v/>
      </c>
      <c r="BW26" t="str">
        <f t="shared" si="24"/>
        <v/>
      </c>
      <c r="BX26" t="str">
        <f t="shared" si="24"/>
        <v/>
      </c>
      <c r="BY26" t="str">
        <f t="shared" si="24"/>
        <v/>
      </c>
      <c r="BZ26" t="str">
        <f t="shared" si="24"/>
        <v/>
      </c>
      <c r="CA26" t="str">
        <f t="shared" si="24"/>
        <v/>
      </c>
      <c r="CB26" t="str">
        <f t="shared" si="24"/>
        <v/>
      </c>
      <c r="CC26" t="str">
        <f t="shared" si="24"/>
        <v/>
      </c>
      <c r="CD26" t="str">
        <f t="shared" si="24"/>
        <v/>
      </c>
      <c r="CE26" t="str">
        <f t="shared" si="21"/>
        <v/>
      </c>
      <c r="CF26" t="str">
        <f t="shared" si="21"/>
        <v/>
      </c>
      <c r="CG26" t="str">
        <f t="shared" si="21"/>
        <v/>
      </c>
      <c r="CH26" t="str">
        <f t="shared" si="21"/>
        <v/>
      </c>
      <c r="CI26" t="str">
        <f t="shared" si="21"/>
        <v/>
      </c>
      <c r="CJ26" t="str">
        <f t="shared" si="21"/>
        <v/>
      </c>
      <c r="CK26">
        <f>AM$4</f>
        <v>24</v>
      </c>
      <c r="CL26" t="str">
        <f t="shared" si="19"/>
        <v>III</v>
      </c>
      <c r="CM26" t="str">
        <f t="shared" si="25"/>
        <v>Formaldehyd</v>
      </c>
      <c r="CN26" t="str">
        <f t="shared" si="26"/>
        <v>kg</v>
      </c>
      <c r="CO26">
        <f t="shared" si="20"/>
        <v>0</v>
      </c>
      <c r="CP26">
        <f t="shared" si="7"/>
        <v>0</v>
      </c>
      <c r="CQ26">
        <f t="shared" si="7"/>
        <v>0</v>
      </c>
      <c r="CS26" t="str">
        <f t="shared" si="17"/>
        <v/>
      </c>
      <c r="CT26" t="str">
        <f t="shared" si="11"/>
        <v/>
      </c>
      <c r="CU26" t="str">
        <f t="shared" si="12"/>
        <v/>
      </c>
      <c r="CV26" t="str">
        <f t="shared" si="13"/>
        <v/>
      </c>
      <c r="CW26" t="str">
        <f t="shared" si="14"/>
        <v/>
      </c>
      <c r="CX26" t="str">
        <f t="shared" si="15"/>
        <v/>
      </c>
      <c r="CY26" t="str">
        <f ca="1">IF(CO26=0,"",INDEX(Input!$J$3:$J$72,MATCH(sorteringsmaskine!CT26,Input!$A$3:$A$72,0)))</f>
        <v/>
      </c>
      <c r="CZ26">
        <f ca="1">IF(OR(CY26="",CY26=0)=TRUE,1,Forudsætninger!$B$4)</f>
        <v>1</v>
      </c>
    </row>
    <row r="27" spans="1:104">
      <c r="A27">
        <v>27</v>
      </c>
      <c r="B27" t="str">
        <f ca="1">Input!B24</f>
        <v>III</v>
      </c>
      <c r="C27" t="str">
        <f ca="1">Input!A24</f>
        <v>Metan (CH4)</v>
      </c>
      <c r="D27" t="str">
        <f ca="1">Input!D24</f>
        <v>kg</v>
      </c>
      <c r="E27">
        <f ca="1">SUM(Beregninger!B24:AY24)</f>
        <v>0.19809899999999994</v>
      </c>
      <c r="F27" s="7">
        <f ca="1">Beregninger!AZ24</f>
        <v>0.67162765233567645</v>
      </c>
      <c r="G27" s="7">
        <f ca="1">Beregninger!CY24</f>
        <v>0</v>
      </c>
      <c r="H27">
        <f ca="1">IF(Input!$B24="I",5,0)</f>
        <v>0</v>
      </c>
      <c r="I27">
        <f ca="1">IF(Input!$B24="II",4,0)</f>
        <v>0</v>
      </c>
      <c r="J27">
        <f ca="1">IF(Input!$B24="III",3,0)</f>
        <v>3</v>
      </c>
      <c r="K27">
        <f ca="1">IF(Input!$B24="IV",2,0)</f>
        <v>0</v>
      </c>
      <c r="L27">
        <f ca="1">IF(Input!$C24="Økonomisk",0.5,0)</f>
        <v>0</v>
      </c>
      <c r="M27">
        <f t="shared" si="8"/>
        <v>0</v>
      </c>
      <c r="N27">
        <f ca="1">IF(Input!$C24="Miljø",0.1,0)</f>
        <v>0.1</v>
      </c>
      <c r="O27">
        <v>7.7999999999999797E-3</v>
      </c>
      <c r="P27">
        <f ca="1">IF(Input!A24="",-1000,0)</f>
        <v>0</v>
      </c>
      <c r="Q27">
        <f t="shared" si="1"/>
        <v>3.1078000000000001</v>
      </c>
      <c r="R27">
        <f t="shared" si="2"/>
        <v>6</v>
      </c>
      <c r="S27" t="str">
        <f t="shared" si="16"/>
        <v/>
      </c>
      <c r="T27" t="str">
        <f t="shared" si="16"/>
        <v/>
      </c>
      <c r="U27" t="str">
        <f t="shared" si="16"/>
        <v/>
      </c>
      <c r="V27" t="str">
        <f t="shared" si="16"/>
        <v/>
      </c>
      <c r="W27" t="str">
        <f t="shared" si="16"/>
        <v/>
      </c>
      <c r="X27">
        <f t="shared" si="16"/>
        <v>27</v>
      </c>
      <c r="Y27" t="str">
        <f t="shared" si="16"/>
        <v/>
      </c>
      <c r="Z27" t="str">
        <f t="shared" si="16"/>
        <v/>
      </c>
      <c r="AA27" t="str">
        <f t="shared" si="16"/>
        <v/>
      </c>
      <c r="AB27" t="str">
        <f t="shared" si="16"/>
        <v/>
      </c>
      <c r="AC27" t="str">
        <f t="shared" si="16"/>
        <v/>
      </c>
      <c r="AD27" t="str">
        <f t="shared" si="16"/>
        <v/>
      </c>
      <c r="AE27" t="str">
        <f t="shared" si="16"/>
        <v/>
      </c>
      <c r="AF27" t="str">
        <f t="shared" si="16"/>
        <v/>
      </c>
      <c r="AG27" t="str">
        <f t="shared" si="16"/>
        <v/>
      </c>
      <c r="AH27" t="str">
        <f t="shared" si="16"/>
        <v/>
      </c>
      <c r="AI27" t="str">
        <f t="shared" si="22"/>
        <v/>
      </c>
      <c r="AJ27" t="str">
        <f t="shared" si="22"/>
        <v/>
      </c>
      <c r="AK27" t="str">
        <f t="shared" si="22"/>
        <v/>
      </c>
      <c r="AL27" t="str">
        <f t="shared" si="22"/>
        <v/>
      </c>
      <c r="AM27" t="str">
        <f t="shared" si="22"/>
        <v/>
      </c>
      <c r="AN27" t="str">
        <f t="shared" si="22"/>
        <v/>
      </c>
      <c r="AO27" t="str">
        <f t="shared" si="22"/>
        <v/>
      </c>
      <c r="AP27" t="str">
        <f t="shared" si="22"/>
        <v/>
      </c>
      <c r="AQ27" t="str">
        <f t="shared" si="22"/>
        <v/>
      </c>
      <c r="AR27" t="str">
        <f t="shared" si="22"/>
        <v/>
      </c>
      <c r="AS27" t="str">
        <f t="shared" si="22"/>
        <v/>
      </c>
      <c r="AT27" t="str">
        <f t="shared" si="22"/>
        <v/>
      </c>
      <c r="AU27" t="str">
        <f t="shared" si="22"/>
        <v/>
      </c>
      <c r="AV27" t="str">
        <f t="shared" si="22"/>
        <v/>
      </c>
      <c r="AW27" t="str">
        <f t="shared" si="22"/>
        <v/>
      </c>
      <c r="AX27" t="str">
        <f t="shared" si="22"/>
        <v/>
      </c>
      <c r="AY27" t="str">
        <f t="shared" si="23"/>
        <v/>
      </c>
      <c r="AZ27" t="str">
        <f t="shared" si="23"/>
        <v/>
      </c>
      <c r="BA27" t="str">
        <f t="shared" si="23"/>
        <v/>
      </c>
      <c r="BB27" t="str">
        <f t="shared" si="23"/>
        <v/>
      </c>
      <c r="BC27" t="str">
        <f t="shared" si="23"/>
        <v/>
      </c>
      <c r="BD27" t="str">
        <f t="shared" si="23"/>
        <v/>
      </c>
      <c r="BE27" t="str">
        <f t="shared" si="23"/>
        <v/>
      </c>
      <c r="BF27" t="str">
        <f t="shared" si="23"/>
        <v/>
      </c>
      <c r="BG27" t="str">
        <f t="shared" si="23"/>
        <v/>
      </c>
      <c r="BH27" t="str">
        <f t="shared" si="23"/>
        <v/>
      </c>
      <c r="BI27" t="str">
        <f t="shared" si="23"/>
        <v/>
      </c>
      <c r="BJ27" t="str">
        <f t="shared" si="23"/>
        <v/>
      </c>
      <c r="BK27" t="str">
        <f t="shared" si="23"/>
        <v/>
      </c>
      <c r="BL27" t="str">
        <f t="shared" si="23"/>
        <v/>
      </c>
      <c r="BM27" t="str">
        <f t="shared" si="23"/>
        <v/>
      </c>
      <c r="BN27" t="str">
        <f t="shared" si="23"/>
        <v/>
      </c>
      <c r="BO27" t="str">
        <f t="shared" si="24"/>
        <v/>
      </c>
      <c r="BP27" t="str">
        <f t="shared" si="24"/>
        <v/>
      </c>
      <c r="BQ27" t="str">
        <f t="shared" si="24"/>
        <v/>
      </c>
      <c r="BR27" t="str">
        <f t="shared" si="24"/>
        <v/>
      </c>
      <c r="BS27" t="str">
        <f t="shared" si="24"/>
        <v/>
      </c>
      <c r="BT27" t="str">
        <f t="shared" si="24"/>
        <v/>
      </c>
      <c r="BU27" t="str">
        <f t="shared" si="24"/>
        <v/>
      </c>
      <c r="BV27" t="str">
        <f t="shared" si="24"/>
        <v/>
      </c>
      <c r="BW27" t="str">
        <f t="shared" si="24"/>
        <v/>
      </c>
      <c r="BX27" t="str">
        <f t="shared" si="24"/>
        <v/>
      </c>
      <c r="BY27" t="str">
        <f t="shared" si="24"/>
        <v/>
      </c>
      <c r="BZ27" t="str">
        <f t="shared" si="24"/>
        <v/>
      </c>
      <c r="CA27" t="str">
        <f t="shared" si="24"/>
        <v/>
      </c>
      <c r="CB27" t="str">
        <f t="shared" si="24"/>
        <v/>
      </c>
      <c r="CC27" t="str">
        <f t="shared" si="24"/>
        <v/>
      </c>
      <c r="CD27" t="str">
        <f t="shared" si="24"/>
        <v/>
      </c>
      <c r="CE27" t="str">
        <f t="shared" si="21"/>
        <v/>
      </c>
      <c r="CF27" t="str">
        <f t="shared" si="21"/>
        <v/>
      </c>
      <c r="CG27" t="str">
        <f t="shared" si="21"/>
        <v/>
      </c>
      <c r="CH27" t="str">
        <f t="shared" si="21"/>
        <v/>
      </c>
      <c r="CI27" t="str">
        <f t="shared" si="21"/>
        <v/>
      </c>
      <c r="CJ27" t="str">
        <f t="shared" si="21"/>
        <v/>
      </c>
      <c r="CK27">
        <f>AN$4</f>
        <v>25</v>
      </c>
      <c r="CL27" t="str">
        <f t="shared" si="19"/>
        <v>III</v>
      </c>
      <c r="CM27" t="str">
        <f t="shared" si="25"/>
        <v>Nikkel (Ni)</v>
      </c>
      <c r="CN27" t="str">
        <f t="shared" si="26"/>
        <v>kg</v>
      </c>
      <c r="CO27">
        <f t="shared" si="20"/>
        <v>0</v>
      </c>
      <c r="CP27">
        <f t="shared" si="7"/>
        <v>0</v>
      </c>
      <c r="CQ27">
        <f t="shared" si="7"/>
        <v>0</v>
      </c>
      <c r="CS27" t="str">
        <f t="shared" si="17"/>
        <v/>
      </c>
      <c r="CT27" t="str">
        <f t="shared" si="11"/>
        <v/>
      </c>
      <c r="CU27" t="str">
        <f t="shared" si="12"/>
        <v/>
      </c>
      <c r="CV27" t="str">
        <f t="shared" si="13"/>
        <v/>
      </c>
      <c r="CW27" t="str">
        <f t="shared" si="14"/>
        <v/>
      </c>
      <c r="CX27" t="str">
        <f t="shared" si="15"/>
        <v/>
      </c>
      <c r="CY27" t="str">
        <f ca="1">IF(CO27=0,"",INDEX(Input!$J$3:$J$72,MATCH(sorteringsmaskine!CT27,Input!$A$3:$A$72,0)))</f>
        <v/>
      </c>
      <c r="CZ27">
        <f ca="1">IF(OR(CY27="",CY27=0)=TRUE,1,Forudsætninger!$B$4)</f>
        <v>1</v>
      </c>
    </row>
    <row r="28" spans="1:104">
      <c r="A28">
        <v>28</v>
      </c>
      <c r="B28" t="str">
        <f ca="1">Input!B25</f>
        <v>III</v>
      </c>
      <c r="C28" t="str">
        <f ca="1">Input!A25</f>
        <v>Lattergas (N2O)</v>
      </c>
      <c r="D28" t="str">
        <f ca="1">Input!D25</f>
        <v>kg</v>
      </c>
      <c r="E28">
        <f ca="1">SUM(Beregninger!B25:AY25)</f>
        <v>5.0984999999999997E-3</v>
      </c>
      <c r="F28" s="7">
        <f ca="1">Beregninger!AZ25</f>
        <v>0.25517087812139344</v>
      </c>
      <c r="G28" s="7">
        <f ca="1">Beregninger!CY25</f>
        <v>0</v>
      </c>
      <c r="H28">
        <f ca="1">IF(Input!$B25="I",5,0)</f>
        <v>0</v>
      </c>
      <c r="I28">
        <f ca="1">IF(Input!$B25="II",4,0)</f>
        <v>0</v>
      </c>
      <c r="J28">
        <f ca="1">IF(Input!$B25="III",3,0)</f>
        <v>3</v>
      </c>
      <c r="K28">
        <f ca="1">IF(Input!$B25="IV",2,0)</f>
        <v>0</v>
      </c>
      <c r="L28">
        <f ca="1">IF(Input!$C25="Økonomisk",0.5,0)</f>
        <v>0</v>
      </c>
      <c r="M28">
        <f t="shared" si="8"/>
        <v>0</v>
      </c>
      <c r="N28">
        <f ca="1">IF(Input!$C25="Miljø",0.1,0)</f>
        <v>0.1</v>
      </c>
      <c r="O28">
        <v>7.6999999999999803E-3</v>
      </c>
      <c r="P28">
        <f ca="1">IF(Input!A25="",-1000,0)</f>
        <v>0</v>
      </c>
      <c r="Q28">
        <f t="shared" si="1"/>
        <v>3.1076999999999999</v>
      </c>
      <c r="R28">
        <f t="shared" si="2"/>
        <v>7</v>
      </c>
      <c r="S28" t="str">
        <f t="shared" si="16"/>
        <v/>
      </c>
      <c r="T28" t="str">
        <f t="shared" si="16"/>
        <v/>
      </c>
      <c r="U28" t="str">
        <f t="shared" si="16"/>
        <v/>
      </c>
      <c r="V28" t="str">
        <f t="shared" si="16"/>
        <v/>
      </c>
      <c r="W28" t="str">
        <f t="shared" si="16"/>
        <v/>
      </c>
      <c r="X28" t="str">
        <f t="shared" si="16"/>
        <v/>
      </c>
      <c r="Y28">
        <f t="shared" si="16"/>
        <v>28</v>
      </c>
      <c r="Z28" t="str">
        <f t="shared" si="16"/>
        <v/>
      </c>
      <c r="AA28" t="str">
        <f t="shared" si="16"/>
        <v/>
      </c>
      <c r="AB28" t="str">
        <f t="shared" si="16"/>
        <v/>
      </c>
      <c r="AC28" t="str">
        <f t="shared" si="16"/>
        <v/>
      </c>
      <c r="AD28" t="str">
        <f t="shared" si="16"/>
        <v/>
      </c>
      <c r="AE28" t="str">
        <f t="shared" si="16"/>
        <v/>
      </c>
      <c r="AF28" t="str">
        <f t="shared" si="16"/>
        <v/>
      </c>
      <c r="AG28" t="str">
        <f t="shared" si="16"/>
        <v/>
      </c>
      <c r="AH28" t="str">
        <f t="shared" si="16"/>
        <v/>
      </c>
      <c r="AI28" t="str">
        <f t="shared" si="22"/>
        <v/>
      </c>
      <c r="AJ28" t="str">
        <f t="shared" si="22"/>
        <v/>
      </c>
      <c r="AK28" t="str">
        <f t="shared" si="22"/>
        <v/>
      </c>
      <c r="AL28" t="str">
        <f t="shared" si="22"/>
        <v/>
      </c>
      <c r="AM28" t="str">
        <f t="shared" si="22"/>
        <v/>
      </c>
      <c r="AN28" t="str">
        <f t="shared" si="22"/>
        <v/>
      </c>
      <c r="AO28" t="str">
        <f t="shared" si="22"/>
        <v/>
      </c>
      <c r="AP28" t="str">
        <f t="shared" si="22"/>
        <v/>
      </c>
      <c r="AQ28" t="str">
        <f t="shared" si="22"/>
        <v/>
      </c>
      <c r="AR28" t="str">
        <f t="shared" si="22"/>
        <v/>
      </c>
      <c r="AS28" t="str">
        <f t="shared" si="22"/>
        <v/>
      </c>
      <c r="AT28" t="str">
        <f t="shared" si="22"/>
        <v/>
      </c>
      <c r="AU28" t="str">
        <f t="shared" si="22"/>
        <v/>
      </c>
      <c r="AV28" t="str">
        <f t="shared" si="22"/>
        <v/>
      </c>
      <c r="AW28" t="str">
        <f t="shared" si="22"/>
        <v/>
      </c>
      <c r="AX28" t="str">
        <f t="shared" si="22"/>
        <v/>
      </c>
      <c r="AY28" t="str">
        <f t="shared" si="23"/>
        <v/>
      </c>
      <c r="AZ28" t="str">
        <f t="shared" si="23"/>
        <v/>
      </c>
      <c r="BA28" t="str">
        <f t="shared" si="23"/>
        <v/>
      </c>
      <c r="BB28" t="str">
        <f t="shared" si="23"/>
        <v/>
      </c>
      <c r="BC28" t="str">
        <f t="shared" si="23"/>
        <v/>
      </c>
      <c r="BD28" t="str">
        <f t="shared" si="23"/>
        <v/>
      </c>
      <c r="BE28" t="str">
        <f t="shared" si="23"/>
        <v/>
      </c>
      <c r="BF28" t="str">
        <f t="shared" si="23"/>
        <v/>
      </c>
      <c r="BG28" t="str">
        <f t="shared" si="23"/>
        <v/>
      </c>
      <c r="BH28" t="str">
        <f t="shared" si="23"/>
        <v/>
      </c>
      <c r="BI28" t="str">
        <f t="shared" si="23"/>
        <v/>
      </c>
      <c r="BJ28" t="str">
        <f t="shared" si="23"/>
        <v/>
      </c>
      <c r="BK28" t="str">
        <f t="shared" si="23"/>
        <v/>
      </c>
      <c r="BL28" t="str">
        <f t="shared" si="23"/>
        <v/>
      </c>
      <c r="BM28" t="str">
        <f t="shared" si="23"/>
        <v/>
      </c>
      <c r="BN28" t="str">
        <f t="shared" si="23"/>
        <v/>
      </c>
      <c r="BO28" t="str">
        <f t="shared" si="24"/>
        <v/>
      </c>
      <c r="BP28" t="str">
        <f t="shared" si="24"/>
        <v/>
      </c>
      <c r="BQ28" t="str">
        <f t="shared" si="24"/>
        <v/>
      </c>
      <c r="BR28" t="str">
        <f t="shared" si="24"/>
        <v/>
      </c>
      <c r="BS28" t="str">
        <f t="shared" si="24"/>
        <v/>
      </c>
      <c r="BT28" t="str">
        <f t="shared" si="24"/>
        <v/>
      </c>
      <c r="BU28" t="str">
        <f t="shared" si="24"/>
        <v/>
      </c>
      <c r="BV28" t="str">
        <f t="shared" si="24"/>
        <v/>
      </c>
      <c r="BW28" t="str">
        <f t="shared" si="24"/>
        <v/>
      </c>
      <c r="BX28" t="str">
        <f t="shared" si="24"/>
        <v/>
      </c>
      <c r="BY28" t="str">
        <f t="shared" si="24"/>
        <v/>
      </c>
      <c r="BZ28" t="str">
        <f t="shared" si="24"/>
        <v/>
      </c>
      <c r="CA28" t="str">
        <f t="shared" si="24"/>
        <v/>
      </c>
      <c r="CB28" t="str">
        <f t="shared" si="24"/>
        <v/>
      </c>
      <c r="CC28" t="str">
        <f t="shared" si="24"/>
        <v/>
      </c>
      <c r="CD28" t="str">
        <f t="shared" si="24"/>
        <v/>
      </c>
      <c r="CE28" t="str">
        <f t="shared" si="21"/>
        <v/>
      </c>
      <c r="CF28" t="str">
        <f t="shared" si="21"/>
        <v/>
      </c>
      <c r="CG28" t="str">
        <f t="shared" si="21"/>
        <v/>
      </c>
      <c r="CH28" t="str">
        <f t="shared" si="21"/>
        <v/>
      </c>
      <c r="CI28" t="str">
        <f t="shared" si="21"/>
        <v/>
      </c>
      <c r="CJ28" t="str">
        <f t="shared" si="21"/>
        <v/>
      </c>
      <c r="CK28">
        <f>AO$4</f>
        <v>26</v>
      </c>
      <c r="CL28" t="str">
        <f t="shared" si="19"/>
        <v>III</v>
      </c>
      <c r="CM28" t="str">
        <f t="shared" si="25"/>
        <v>Ammoniak (NH3)</v>
      </c>
      <c r="CN28" t="str">
        <f t="shared" si="26"/>
        <v>kg</v>
      </c>
      <c r="CO28">
        <f t="shared" si="20"/>
        <v>0</v>
      </c>
      <c r="CP28">
        <f t="shared" si="7"/>
        <v>0</v>
      </c>
      <c r="CQ28">
        <f t="shared" si="7"/>
        <v>0</v>
      </c>
      <c r="CS28" t="str">
        <f t="shared" si="17"/>
        <v/>
      </c>
      <c r="CT28" t="str">
        <f t="shared" si="11"/>
        <v/>
      </c>
      <c r="CU28" t="str">
        <f t="shared" si="12"/>
        <v/>
      </c>
      <c r="CV28" t="str">
        <f t="shared" si="13"/>
        <v/>
      </c>
      <c r="CW28" t="str">
        <f t="shared" si="14"/>
        <v/>
      </c>
      <c r="CX28" t="str">
        <f t="shared" si="15"/>
        <v/>
      </c>
      <c r="CY28" t="str">
        <f ca="1">IF(CO28=0,"",INDEX(Input!$J$3:$J$72,MATCH(sorteringsmaskine!CT28,Input!$A$3:$A$72,0)))</f>
        <v/>
      </c>
      <c r="CZ28">
        <f ca="1">IF(OR(CY28="",CY28=0)=TRUE,1,Forudsætninger!$B$4)</f>
        <v>1</v>
      </c>
    </row>
    <row r="29" spans="1:104">
      <c r="A29">
        <v>29</v>
      </c>
      <c r="B29">
        <f ca="1">Input!B26</f>
        <v>0</v>
      </c>
      <c r="C29">
        <f ca="1">Input!A26</f>
        <v>0</v>
      </c>
      <c r="D29">
        <f ca="1">Input!D26</f>
        <v>0</v>
      </c>
      <c r="E29">
        <f ca="1">SUM(Beregninger!B26:AY26)</f>
        <v>0</v>
      </c>
      <c r="F29" s="7">
        <f ca="1">Beregninger!AZ26</f>
        <v>0</v>
      </c>
      <c r="G29" s="7">
        <f ca="1">Beregninger!CY26</f>
        <v>0</v>
      </c>
      <c r="H29">
        <f ca="1">IF(Input!$B26="I",5,0)</f>
        <v>0</v>
      </c>
      <c r="I29">
        <f ca="1">IF(Input!$B26="II",4,0)</f>
        <v>0</v>
      </c>
      <c r="J29">
        <f ca="1">IF(Input!$B26="III",3,0)</f>
        <v>0</v>
      </c>
      <c r="K29">
        <f ca="1">IF(Input!$B26="IV",2,0)</f>
        <v>0</v>
      </c>
      <c r="L29">
        <f ca="1">IF(Input!$C26="Økonomisk",0.5,0)</f>
        <v>0</v>
      </c>
      <c r="M29">
        <f t="shared" si="8"/>
        <v>-100</v>
      </c>
      <c r="N29">
        <f ca="1">IF(Input!$C26="Miljø",0.1,0)</f>
        <v>0</v>
      </c>
      <c r="O29">
        <v>7.5999999999999696E-3</v>
      </c>
      <c r="P29">
        <f ca="1">IF(Input!A26="",-1000,0)</f>
        <v>-1000</v>
      </c>
      <c r="Q29">
        <f t="shared" si="1"/>
        <v>-1099.9924000000001</v>
      </c>
      <c r="R29">
        <f t="shared" si="2"/>
        <v>24</v>
      </c>
      <c r="S29" t="str">
        <f t="shared" si="16"/>
        <v/>
      </c>
      <c r="T29" t="str">
        <f t="shared" si="16"/>
        <v/>
      </c>
      <c r="U29" t="str">
        <f t="shared" si="16"/>
        <v/>
      </c>
      <c r="V29" t="str">
        <f t="shared" si="16"/>
        <v/>
      </c>
      <c r="W29" t="str">
        <f t="shared" si="16"/>
        <v/>
      </c>
      <c r="X29" t="str">
        <f t="shared" si="16"/>
        <v/>
      </c>
      <c r="Y29" t="str">
        <f t="shared" si="16"/>
        <v/>
      </c>
      <c r="Z29" t="str">
        <f t="shared" si="16"/>
        <v/>
      </c>
      <c r="AA29" t="str">
        <f t="shared" si="16"/>
        <v/>
      </c>
      <c r="AB29" t="str">
        <f t="shared" si="16"/>
        <v/>
      </c>
      <c r="AC29" t="str">
        <f t="shared" si="16"/>
        <v/>
      </c>
      <c r="AD29" t="str">
        <f t="shared" si="16"/>
        <v/>
      </c>
      <c r="AE29" t="str">
        <f t="shared" si="16"/>
        <v/>
      </c>
      <c r="AF29" t="str">
        <f t="shared" si="16"/>
        <v/>
      </c>
      <c r="AG29" t="str">
        <f t="shared" si="16"/>
        <v/>
      </c>
      <c r="AH29" t="str">
        <f t="shared" si="16"/>
        <v/>
      </c>
      <c r="AI29" t="str">
        <f t="shared" si="22"/>
        <v/>
      </c>
      <c r="AJ29" t="str">
        <f t="shared" si="22"/>
        <v/>
      </c>
      <c r="AK29" t="str">
        <f t="shared" si="22"/>
        <v/>
      </c>
      <c r="AL29" t="str">
        <f t="shared" si="22"/>
        <v/>
      </c>
      <c r="AM29" t="str">
        <f t="shared" si="22"/>
        <v/>
      </c>
      <c r="AN29" t="str">
        <f t="shared" si="22"/>
        <v/>
      </c>
      <c r="AO29" t="str">
        <f t="shared" si="22"/>
        <v/>
      </c>
      <c r="AP29">
        <f t="shared" si="22"/>
        <v>29</v>
      </c>
      <c r="AQ29" t="str">
        <f t="shared" si="22"/>
        <v/>
      </c>
      <c r="AR29" t="str">
        <f t="shared" si="22"/>
        <v/>
      </c>
      <c r="AS29" t="str">
        <f t="shared" si="22"/>
        <v/>
      </c>
      <c r="AT29" t="str">
        <f t="shared" si="22"/>
        <v/>
      </c>
      <c r="AU29" t="str">
        <f t="shared" si="22"/>
        <v/>
      </c>
      <c r="AV29" t="str">
        <f t="shared" si="22"/>
        <v/>
      </c>
      <c r="AW29" t="str">
        <f t="shared" si="22"/>
        <v/>
      </c>
      <c r="AX29" t="str">
        <f t="shared" si="22"/>
        <v/>
      </c>
      <c r="AY29" t="str">
        <f t="shared" si="23"/>
        <v/>
      </c>
      <c r="AZ29" t="str">
        <f t="shared" si="23"/>
        <v/>
      </c>
      <c r="BA29" t="str">
        <f t="shared" si="23"/>
        <v/>
      </c>
      <c r="BB29" t="str">
        <f t="shared" si="23"/>
        <v/>
      </c>
      <c r="BC29" t="str">
        <f t="shared" si="23"/>
        <v/>
      </c>
      <c r="BD29" t="str">
        <f t="shared" si="23"/>
        <v/>
      </c>
      <c r="BE29" t="str">
        <f t="shared" si="23"/>
        <v/>
      </c>
      <c r="BF29" t="str">
        <f t="shared" si="23"/>
        <v/>
      </c>
      <c r="BG29" t="str">
        <f t="shared" si="23"/>
        <v/>
      </c>
      <c r="BH29" t="str">
        <f t="shared" si="23"/>
        <v/>
      </c>
      <c r="BI29" t="str">
        <f t="shared" si="23"/>
        <v/>
      </c>
      <c r="BJ29" t="str">
        <f t="shared" si="23"/>
        <v/>
      </c>
      <c r="BK29" t="str">
        <f t="shared" si="23"/>
        <v/>
      </c>
      <c r="BL29" t="str">
        <f t="shared" si="23"/>
        <v/>
      </c>
      <c r="BM29" t="str">
        <f t="shared" si="23"/>
        <v/>
      </c>
      <c r="BN29" t="str">
        <f t="shared" si="23"/>
        <v/>
      </c>
      <c r="BO29" t="str">
        <f t="shared" si="24"/>
        <v/>
      </c>
      <c r="BP29" t="str">
        <f t="shared" si="24"/>
        <v/>
      </c>
      <c r="BQ29" t="str">
        <f t="shared" si="24"/>
        <v/>
      </c>
      <c r="BR29" t="str">
        <f t="shared" si="24"/>
        <v/>
      </c>
      <c r="BS29" t="str">
        <f t="shared" si="24"/>
        <v/>
      </c>
      <c r="BT29" t="str">
        <f t="shared" si="24"/>
        <v/>
      </c>
      <c r="BU29" t="str">
        <f t="shared" si="24"/>
        <v/>
      </c>
      <c r="BV29" t="str">
        <f t="shared" si="24"/>
        <v/>
      </c>
      <c r="BW29" t="str">
        <f t="shared" si="24"/>
        <v/>
      </c>
      <c r="BX29" t="str">
        <f t="shared" si="24"/>
        <v/>
      </c>
      <c r="BY29" t="str">
        <f t="shared" si="24"/>
        <v/>
      </c>
      <c r="BZ29" t="str">
        <f t="shared" si="24"/>
        <v/>
      </c>
      <c r="CA29" t="str">
        <f t="shared" si="24"/>
        <v/>
      </c>
      <c r="CB29" t="str">
        <f t="shared" si="24"/>
        <v/>
      </c>
      <c r="CC29" t="str">
        <f t="shared" si="24"/>
        <v/>
      </c>
      <c r="CD29" t="str">
        <f t="shared" si="24"/>
        <v/>
      </c>
      <c r="CE29" t="str">
        <f t="shared" si="21"/>
        <v/>
      </c>
      <c r="CF29" t="str">
        <f t="shared" si="21"/>
        <v/>
      </c>
      <c r="CG29" t="str">
        <f t="shared" si="21"/>
        <v/>
      </c>
      <c r="CH29" t="str">
        <f t="shared" si="21"/>
        <v/>
      </c>
      <c r="CI29" t="str">
        <f t="shared" si="21"/>
        <v/>
      </c>
      <c r="CJ29" t="str">
        <f t="shared" si="21"/>
        <v/>
      </c>
      <c r="CK29">
        <f>AP$4</f>
        <v>29</v>
      </c>
      <c r="CL29">
        <f t="shared" si="19"/>
        <v>0</v>
      </c>
      <c r="CM29">
        <f t="shared" si="25"/>
        <v>0</v>
      </c>
      <c r="CN29">
        <f t="shared" si="26"/>
        <v>0</v>
      </c>
      <c r="CO29">
        <f t="shared" si="20"/>
        <v>0</v>
      </c>
      <c r="CP29">
        <f t="shared" si="7"/>
        <v>0</v>
      </c>
      <c r="CQ29">
        <f t="shared" si="7"/>
        <v>0</v>
      </c>
      <c r="CS29" t="str">
        <f t="shared" si="17"/>
        <v/>
      </c>
      <c r="CT29" t="str">
        <f t="shared" si="11"/>
        <v/>
      </c>
      <c r="CU29" t="str">
        <f t="shared" si="12"/>
        <v/>
      </c>
      <c r="CV29" t="str">
        <f t="shared" si="13"/>
        <v/>
      </c>
      <c r="CW29" t="str">
        <f t="shared" si="14"/>
        <v/>
      </c>
      <c r="CX29" t="str">
        <f t="shared" si="15"/>
        <v/>
      </c>
      <c r="CY29" t="str">
        <f ca="1">IF(CO29=0,"",INDEX(Input!$J$3:$J$72,MATCH(sorteringsmaskine!CT29,Input!$A$3:$A$72,0)))</f>
        <v/>
      </c>
      <c r="CZ29">
        <f ca="1">IF(OR(CY29="",CY29=0)=TRUE,1,Forudsætninger!$B$4)</f>
        <v>1</v>
      </c>
    </row>
    <row r="30" spans="1:104">
      <c r="A30">
        <v>30</v>
      </c>
      <c r="B30">
        <f ca="1">Input!B27</f>
        <v>0</v>
      </c>
      <c r="C30">
        <f ca="1">Input!A27</f>
        <v>0</v>
      </c>
      <c r="D30">
        <f ca="1">Input!D27</f>
        <v>0</v>
      </c>
      <c r="E30">
        <f ca="1">SUM(Beregninger!B27:AY27)</f>
        <v>0</v>
      </c>
      <c r="F30" s="7">
        <f ca="1">Beregninger!AZ27</f>
        <v>0</v>
      </c>
      <c r="G30" s="7">
        <f ca="1">Beregninger!CY27</f>
        <v>0</v>
      </c>
      <c r="H30">
        <f ca="1">IF(Input!$B27="I",5,0)</f>
        <v>0</v>
      </c>
      <c r="I30">
        <f ca="1">IF(Input!$B27="II",4,0)</f>
        <v>0</v>
      </c>
      <c r="J30">
        <f ca="1">IF(Input!$B27="III",3,0)</f>
        <v>0</v>
      </c>
      <c r="K30">
        <f ca="1">IF(Input!$B27="IV",2,0)</f>
        <v>0</v>
      </c>
      <c r="L30">
        <f ca="1">IF(Input!$C27="Økonomisk",0.5,0)</f>
        <v>0</v>
      </c>
      <c r="M30">
        <f t="shared" si="8"/>
        <v>-100</v>
      </c>
      <c r="N30">
        <f ca="1">IF(Input!$C27="Miljø",0.1,0)</f>
        <v>0</v>
      </c>
      <c r="O30">
        <v>7.4999999999999702E-3</v>
      </c>
      <c r="P30">
        <f ca="1">IF(Input!A27="",-1000,0)</f>
        <v>-1000</v>
      </c>
      <c r="Q30">
        <f t="shared" si="1"/>
        <v>-1099.9925000000001</v>
      </c>
      <c r="R30">
        <f t="shared" si="2"/>
        <v>25</v>
      </c>
      <c r="S30" t="str">
        <f t="shared" si="16"/>
        <v/>
      </c>
      <c r="T30" t="str">
        <f t="shared" si="16"/>
        <v/>
      </c>
      <c r="U30" t="str">
        <f t="shared" si="16"/>
        <v/>
      </c>
      <c r="V30" t="str">
        <f t="shared" si="16"/>
        <v/>
      </c>
      <c r="W30" t="str">
        <f t="shared" si="16"/>
        <v/>
      </c>
      <c r="X30" t="str">
        <f t="shared" si="16"/>
        <v/>
      </c>
      <c r="Y30" t="str">
        <f t="shared" si="16"/>
        <v/>
      </c>
      <c r="Z30" t="str">
        <f t="shared" si="16"/>
        <v/>
      </c>
      <c r="AA30" t="str">
        <f t="shared" ref="AA30:AP45" si="27">IF($R30=AA$5,$A30,"")</f>
        <v/>
      </c>
      <c r="AB30" t="str">
        <f t="shared" si="27"/>
        <v/>
      </c>
      <c r="AC30" t="str">
        <f t="shared" si="27"/>
        <v/>
      </c>
      <c r="AD30" t="str">
        <f t="shared" si="27"/>
        <v/>
      </c>
      <c r="AE30" t="str">
        <f t="shared" si="27"/>
        <v/>
      </c>
      <c r="AF30" t="str">
        <f t="shared" si="27"/>
        <v/>
      </c>
      <c r="AG30" t="str">
        <f t="shared" si="27"/>
        <v/>
      </c>
      <c r="AH30" t="str">
        <f t="shared" si="27"/>
        <v/>
      </c>
      <c r="AI30" t="str">
        <f t="shared" si="27"/>
        <v/>
      </c>
      <c r="AJ30" t="str">
        <f t="shared" si="27"/>
        <v/>
      </c>
      <c r="AK30" t="str">
        <f t="shared" si="27"/>
        <v/>
      </c>
      <c r="AL30" t="str">
        <f t="shared" si="27"/>
        <v/>
      </c>
      <c r="AM30" t="str">
        <f t="shared" si="27"/>
        <v/>
      </c>
      <c r="AN30" t="str">
        <f t="shared" si="27"/>
        <v/>
      </c>
      <c r="AO30" t="str">
        <f t="shared" si="27"/>
        <v/>
      </c>
      <c r="AP30" t="str">
        <f t="shared" si="27"/>
        <v/>
      </c>
      <c r="AQ30">
        <f t="shared" si="22"/>
        <v>30</v>
      </c>
      <c r="AR30" t="str">
        <f t="shared" si="22"/>
        <v/>
      </c>
      <c r="AS30" t="str">
        <f t="shared" si="22"/>
        <v/>
      </c>
      <c r="AT30" t="str">
        <f t="shared" si="22"/>
        <v/>
      </c>
      <c r="AU30" t="str">
        <f t="shared" si="22"/>
        <v/>
      </c>
      <c r="AV30" t="str">
        <f t="shared" si="22"/>
        <v/>
      </c>
      <c r="AW30" t="str">
        <f t="shared" si="22"/>
        <v/>
      </c>
      <c r="AX30" t="str">
        <f t="shared" si="22"/>
        <v/>
      </c>
      <c r="AY30" t="str">
        <f t="shared" si="23"/>
        <v/>
      </c>
      <c r="AZ30" t="str">
        <f t="shared" si="23"/>
        <v/>
      </c>
      <c r="BA30" t="str">
        <f t="shared" si="23"/>
        <v/>
      </c>
      <c r="BB30" t="str">
        <f t="shared" si="23"/>
        <v/>
      </c>
      <c r="BC30" t="str">
        <f t="shared" si="23"/>
        <v/>
      </c>
      <c r="BD30" t="str">
        <f t="shared" si="23"/>
        <v/>
      </c>
      <c r="BE30" t="str">
        <f t="shared" si="23"/>
        <v/>
      </c>
      <c r="BF30" t="str">
        <f t="shared" si="23"/>
        <v/>
      </c>
      <c r="BG30" t="str">
        <f t="shared" si="23"/>
        <v/>
      </c>
      <c r="BH30" t="str">
        <f t="shared" si="23"/>
        <v/>
      </c>
      <c r="BI30" t="str">
        <f t="shared" si="23"/>
        <v/>
      </c>
      <c r="BJ30" t="str">
        <f t="shared" si="23"/>
        <v/>
      </c>
      <c r="BK30" t="str">
        <f t="shared" si="23"/>
        <v/>
      </c>
      <c r="BL30" t="str">
        <f t="shared" si="23"/>
        <v/>
      </c>
      <c r="BM30" t="str">
        <f t="shared" si="23"/>
        <v/>
      </c>
      <c r="BN30" t="str">
        <f t="shared" ref="BN30:CC45" si="28">IF($R30=BN$5,$A30,"")</f>
        <v/>
      </c>
      <c r="BO30" t="str">
        <f t="shared" si="28"/>
        <v/>
      </c>
      <c r="BP30" t="str">
        <f t="shared" si="28"/>
        <v/>
      </c>
      <c r="BQ30" t="str">
        <f t="shared" si="28"/>
        <v/>
      </c>
      <c r="BR30" t="str">
        <f t="shared" si="28"/>
        <v/>
      </c>
      <c r="BS30" t="str">
        <f t="shared" si="28"/>
        <v/>
      </c>
      <c r="BT30" t="str">
        <f t="shared" si="28"/>
        <v/>
      </c>
      <c r="BU30" t="str">
        <f t="shared" si="28"/>
        <v/>
      </c>
      <c r="BV30" t="str">
        <f t="shared" si="28"/>
        <v/>
      </c>
      <c r="BW30" t="str">
        <f t="shared" si="28"/>
        <v/>
      </c>
      <c r="BX30" t="str">
        <f t="shared" si="28"/>
        <v/>
      </c>
      <c r="BY30" t="str">
        <f t="shared" si="28"/>
        <v/>
      </c>
      <c r="BZ30" t="str">
        <f t="shared" si="28"/>
        <v/>
      </c>
      <c r="CA30" t="str">
        <f t="shared" si="28"/>
        <v/>
      </c>
      <c r="CB30" t="str">
        <f t="shared" si="28"/>
        <v/>
      </c>
      <c r="CC30" t="str">
        <f t="shared" si="28"/>
        <v/>
      </c>
      <c r="CD30" t="str">
        <f t="shared" si="24"/>
        <v/>
      </c>
      <c r="CE30" t="str">
        <f t="shared" si="21"/>
        <v/>
      </c>
      <c r="CF30" t="str">
        <f t="shared" si="21"/>
        <v/>
      </c>
      <c r="CG30" t="str">
        <f t="shared" si="21"/>
        <v/>
      </c>
      <c r="CH30" t="str">
        <f t="shared" si="21"/>
        <v/>
      </c>
      <c r="CI30" t="str">
        <f t="shared" si="21"/>
        <v/>
      </c>
      <c r="CJ30" t="str">
        <f t="shared" si="21"/>
        <v/>
      </c>
      <c r="CK30">
        <f>AQ$4</f>
        <v>30</v>
      </c>
      <c r="CL30">
        <f t="shared" si="19"/>
        <v>0</v>
      </c>
      <c r="CM30">
        <f t="shared" si="25"/>
        <v>0</v>
      </c>
      <c r="CN30">
        <f t="shared" si="26"/>
        <v>0</v>
      </c>
      <c r="CO30">
        <f t="shared" si="20"/>
        <v>0</v>
      </c>
      <c r="CP30">
        <f t="shared" si="7"/>
        <v>0</v>
      </c>
      <c r="CQ30">
        <f t="shared" si="7"/>
        <v>0</v>
      </c>
      <c r="CS30" t="str">
        <f t="shared" si="17"/>
        <v/>
      </c>
      <c r="CT30" t="str">
        <f t="shared" si="11"/>
        <v/>
      </c>
      <c r="CU30" t="str">
        <f t="shared" si="12"/>
        <v/>
      </c>
      <c r="CV30" t="str">
        <f t="shared" si="13"/>
        <v/>
      </c>
      <c r="CW30" t="str">
        <f t="shared" si="14"/>
        <v/>
      </c>
      <c r="CX30" t="str">
        <f t="shared" si="15"/>
        <v/>
      </c>
      <c r="CY30" t="str">
        <f ca="1">IF(CO30=0,"",INDEX(Input!$J$3:$J$72,MATCH(sorteringsmaskine!CT30,Input!$A$3:$A$72,0)))</f>
        <v/>
      </c>
      <c r="CZ30">
        <f ca="1">IF(OR(CY30="",CY30=0)=TRUE,1,Forudsætninger!$B$4)</f>
        <v>1</v>
      </c>
    </row>
    <row r="31" spans="1:104">
      <c r="A31">
        <v>31</v>
      </c>
      <c r="B31">
        <f ca="1">Input!B28</f>
        <v>0</v>
      </c>
      <c r="C31">
        <f ca="1">Input!A28</f>
        <v>0</v>
      </c>
      <c r="D31">
        <f ca="1">Input!D28</f>
        <v>0</v>
      </c>
      <c r="E31">
        <f ca="1">SUM(Beregninger!B28:AY28)</f>
        <v>0</v>
      </c>
      <c r="F31" s="7">
        <f ca="1">Beregninger!AZ28</f>
        <v>0</v>
      </c>
      <c r="G31" s="7">
        <f ca="1">Beregninger!CY28</f>
        <v>0</v>
      </c>
      <c r="H31">
        <f ca="1">IF(Input!$B28="I",5,0)</f>
        <v>0</v>
      </c>
      <c r="I31">
        <f ca="1">IF(Input!$B28="II",4,0)</f>
        <v>0</v>
      </c>
      <c r="J31">
        <f ca="1">IF(Input!$B28="III",3,0)</f>
        <v>0</v>
      </c>
      <c r="K31">
        <f ca="1">IF(Input!$B28="IV",2,0)</f>
        <v>0</v>
      </c>
      <c r="L31">
        <f ca="1">IF(Input!$C28="Økonomisk",0.5,0)</f>
        <v>0</v>
      </c>
      <c r="M31">
        <f t="shared" si="8"/>
        <v>-100</v>
      </c>
      <c r="N31">
        <f ca="1">IF(Input!$C28="Miljø",0.1,0)</f>
        <v>0</v>
      </c>
      <c r="O31">
        <v>7.39999999999997E-3</v>
      </c>
      <c r="P31">
        <f ca="1">IF(Input!A28="",-1000,0)</f>
        <v>-1000</v>
      </c>
      <c r="Q31">
        <f t="shared" si="1"/>
        <v>-1099.9926</v>
      </c>
      <c r="R31">
        <f t="shared" si="2"/>
        <v>26</v>
      </c>
      <c r="S31" t="str">
        <f t="shared" ref="S31:AH46" si="29">IF($R31=S$5,$A31,"")</f>
        <v/>
      </c>
      <c r="T31" t="str">
        <f t="shared" si="29"/>
        <v/>
      </c>
      <c r="U31" t="str">
        <f t="shared" si="29"/>
        <v/>
      </c>
      <c r="V31" t="str">
        <f t="shared" si="29"/>
        <v/>
      </c>
      <c r="W31" t="str">
        <f t="shared" si="29"/>
        <v/>
      </c>
      <c r="X31" t="str">
        <f t="shared" si="29"/>
        <v/>
      </c>
      <c r="Y31" t="str">
        <f t="shared" si="29"/>
        <v/>
      </c>
      <c r="Z31" t="str">
        <f t="shared" si="29"/>
        <v/>
      </c>
      <c r="AA31" t="str">
        <f t="shared" si="29"/>
        <v/>
      </c>
      <c r="AB31" t="str">
        <f t="shared" si="29"/>
        <v/>
      </c>
      <c r="AC31" t="str">
        <f t="shared" si="29"/>
        <v/>
      </c>
      <c r="AD31" t="str">
        <f t="shared" si="29"/>
        <v/>
      </c>
      <c r="AE31" t="str">
        <f t="shared" si="29"/>
        <v/>
      </c>
      <c r="AF31" t="str">
        <f t="shared" si="29"/>
        <v/>
      </c>
      <c r="AG31" t="str">
        <f t="shared" si="29"/>
        <v/>
      </c>
      <c r="AH31" t="str">
        <f t="shared" si="29"/>
        <v/>
      </c>
      <c r="AI31" t="str">
        <f t="shared" si="27"/>
        <v/>
      </c>
      <c r="AJ31" t="str">
        <f t="shared" si="27"/>
        <v/>
      </c>
      <c r="AK31" t="str">
        <f t="shared" si="27"/>
        <v/>
      </c>
      <c r="AL31" t="str">
        <f t="shared" si="27"/>
        <v/>
      </c>
      <c r="AM31" t="str">
        <f t="shared" si="27"/>
        <v/>
      </c>
      <c r="AN31" t="str">
        <f t="shared" si="27"/>
        <v/>
      </c>
      <c r="AO31" t="str">
        <f t="shared" si="27"/>
        <v/>
      </c>
      <c r="AP31" t="str">
        <f t="shared" si="27"/>
        <v/>
      </c>
      <c r="AQ31" t="str">
        <f t="shared" si="22"/>
        <v/>
      </c>
      <c r="AR31">
        <f t="shared" si="22"/>
        <v>31</v>
      </c>
      <c r="AS31" t="str">
        <f t="shared" si="22"/>
        <v/>
      </c>
      <c r="AT31" t="str">
        <f t="shared" si="22"/>
        <v/>
      </c>
      <c r="AU31" t="str">
        <f t="shared" si="22"/>
        <v/>
      </c>
      <c r="AV31" t="str">
        <f t="shared" si="22"/>
        <v/>
      </c>
      <c r="AW31" t="str">
        <f t="shared" si="22"/>
        <v/>
      </c>
      <c r="AX31" t="str">
        <f t="shared" ref="AX31:BM31" si="30">IF($R31=AX$5,$A31,"")</f>
        <v/>
      </c>
      <c r="AY31" t="str">
        <f t="shared" si="30"/>
        <v/>
      </c>
      <c r="AZ31" t="str">
        <f t="shared" si="30"/>
        <v/>
      </c>
      <c r="BA31" t="str">
        <f t="shared" si="30"/>
        <v/>
      </c>
      <c r="BB31" t="str">
        <f t="shared" si="30"/>
        <v/>
      </c>
      <c r="BC31" t="str">
        <f t="shared" si="30"/>
        <v/>
      </c>
      <c r="BD31" t="str">
        <f t="shared" si="30"/>
        <v/>
      </c>
      <c r="BE31" t="str">
        <f t="shared" si="30"/>
        <v/>
      </c>
      <c r="BF31" t="str">
        <f t="shared" si="30"/>
        <v/>
      </c>
      <c r="BG31" t="str">
        <f t="shared" si="30"/>
        <v/>
      </c>
      <c r="BH31" t="str">
        <f t="shared" si="30"/>
        <v/>
      </c>
      <c r="BI31" t="str">
        <f t="shared" si="30"/>
        <v/>
      </c>
      <c r="BJ31" t="str">
        <f t="shared" si="30"/>
        <v/>
      </c>
      <c r="BK31" t="str">
        <f t="shared" si="30"/>
        <v/>
      </c>
      <c r="BL31" t="str">
        <f t="shared" si="30"/>
        <v/>
      </c>
      <c r="BM31" t="str">
        <f t="shared" si="30"/>
        <v/>
      </c>
      <c r="BN31" t="str">
        <f t="shared" si="28"/>
        <v/>
      </c>
      <c r="BO31" t="str">
        <f t="shared" si="28"/>
        <v/>
      </c>
      <c r="BP31" t="str">
        <f t="shared" si="28"/>
        <v/>
      </c>
      <c r="BQ31" t="str">
        <f t="shared" si="28"/>
        <v/>
      </c>
      <c r="BR31" t="str">
        <f t="shared" si="28"/>
        <v/>
      </c>
      <c r="BS31" t="str">
        <f t="shared" si="28"/>
        <v/>
      </c>
      <c r="BT31" t="str">
        <f t="shared" si="28"/>
        <v/>
      </c>
      <c r="BU31" t="str">
        <f t="shared" si="28"/>
        <v/>
      </c>
      <c r="BV31" t="str">
        <f t="shared" si="28"/>
        <v/>
      </c>
      <c r="BW31" t="str">
        <f t="shared" si="28"/>
        <v/>
      </c>
      <c r="BX31" t="str">
        <f t="shared" si="28"/>
        <v/>
      </c>
      <c r="BY31" t="str">
        <f t="shared" si="28"/>
        <v/>
      </c>
      <c r="BZ31" t="str">
        <f t="shared" si="28"/>
        <v/>
      </c>
      <c r="CA31" t="str">
        <f t="shared" si="28"/>
        <v/>
      </c>
      <c r="CB31" t="str">
        <f t="shared" si="28"/>
        <v/>
      </c>
      <c r="CC31" t="str">
        <f t="shared" si="28"/>
        <v/>
      </c>
      <c r="CD31" t="str">
        <f t="shared" si="24"/>
        <v/>
      </c>
      <c r="CE31" t="str">
        <f t="shared" si="21"/>
        <v/>
      </c>
      <c r="CF31" t="str">
        <f t="shared" si="21"/>
        <v/>
      </c>
      <c r="CG31" t="str">
        <f t="shared" si="21"/>
        <v/>
      </c>
      <c r="CH31" t="str">
        <f t="shared" si="21"/>
        <v/>
      </c>
      <c r="CI31" t="str">
        <f t="shared" si="21"/>
        <v/>
      </c>
      <c r="CJ31" t="str">
        <f t="shared" si="21"/>
        <v/>
      </c>
      <c r="CK31">
        <f>AR$4</f>
        <v>31</v>
      </c>
      <c r="CL31">
        <f t="shared" si="19"/>
        <v>0</v>
      </c>
      <c r="CM31">
        <f t="shared" si="25"/>
        <v>0</v>
      </c>
      <c r="CN31">
        <f t="shared" si="26"/>
        <v>0</v>
      </c>
      <c r="CO31">
        <f t="shared" si="20"/>
        <v>0</v>
      </c>
      <c r="CP31">
        <f t="shared" si="7"/>
        <v>0</v>
      </c>
      <c r="CQ31">
        <f t="shared" si="7"/>
        <v>0</v>
      </c>
      <c r="CS31" t="str">
        <f t="shared" si="17"/>
        <v/>
      </c>
      <c r="CT31" t="str">
        <f t="shared" si="11"/>
        <v/>
      </c>
      <c r="CU31" t="str">
        <f t="shared" si="12"/>
        <v/>
      </c>
      <c r="CV31" t="str">
        <f t="shared" si="13"/>
        <v/>
      </c>
      <c r="CW31" t="str">
        <f t="shared" si="14"/>
        <v/>
      </c>
      <c r="CX31" t="str">
        <f t="shared" si="15"/>
        <v/>
      </c>
      <c r="CY31" t="str">
        <f ca="1">IF(CO31=0,"",INDEX(Input!$J$3:$J$72,MATCH(sorteringsmaskine!CT31,Input!$A$3:$A$72,0)))</f>
        <v/>
      </c>
      <c r="CZ31">
        <f ca="1">IF(OR(CY31="",CY31=0)=TRUE,1,Forudsætninger!$B$4)</f>
        <v>1</v>
      </c>
    </row>
    <row r="32" spans="1:104">
      <c r="A32">
        <v>32</v>
      </c>
      <c r="B32">
        <f ca="1">Input!B29</f>
        <v>0</v>
      </c>
      <c r="C32">
        <f ca="1">Input!A29</f>
        <v>0</v>
      </c>
      <c r="D32">
        <f ca="1">Input!D29</f>
        <v>0</v>
      </c>
      <c r="E32">
        <f ca="1">SUM(Beregninger!B29:AY29)</f>
        <v>0</v>
      </c>
      <c r="F32" s="7">
        <f ca="1">Beregninger!AZ29</f>
        <v>0</v>
      </c>
      <c r="G32" s="7">
        <f ca="1">Beregninger!CY29</f>
        <v>0</v>
      </c>
      <c r="H32">
        <f ca="1">IF(Input!$B29="I",5,0)</f>
        <v>0</v>
      </c>
      <c r="I32">
        <f ca="1">IF(Input!$B29="II",4,0)</f>
        <v>0</v>
      </c>
      <c r="J32">
        <f ca="1">IF(Input!$B29="III",3,0)</f>
        <v>0</v>
      </c>
      <c r="K32">
        <f ca="1">IF(Input!$B29="IV",2,0)</f>
        <v>0</v>
      </c>
      <c r="L32">
        <f ca="1">IF(Input!$C29="Økonomisk",0.5,0)</f>
        <v>0</v>
      </c>
      <c r="M32">
        <f t="shared" si="8"/>
        <v>-100</v>
      </c>
      <c r="N32">
        <f ca="1">IF(Input!$C29="Miljø",0.1,0)</f>
        <v>0</v>
      </c>
      <c r="O32">
        <v>7.2999999999999697E-3</v>
      </c>
      <c r="P32">
        <f ca="1">IF(Input!A29="",-1000,0)</f>
        <v>-1000</v>
      </c>
      <c r="Q32">
        <f t="shared" si="1"/>
        <v>-1099.9927</v>
      </c>
      <c r="R32">
        <f t="shared" si="2"/>
        <v>27</v>
      </c>
      <c r="S32" t="str">
        <f t="shared" si="29"/>
        <v/>
      </c>
      <c r="T32" t="str">
        <f t="shared" si="29"/>
        <v/>
      </c>
      <c r="U32" t="str">
        <f t="shared" si="29"/>
        <v/>
      </c>
      <c r="V32" t="str">
        <f t="shared" si="29"/>
        <v/>
      </c>
      <c r="W32" t="str">
        <f t="shared" si="29"/>
        <v/>
      </c>
      <c r="X32" t="str">
        <f t="shared" si="29"/>
        <v/>
      </c>
      <c r="Y32" t="str">
        <f t="shared" si="29"/>
        <v/>
      </c>
      <c r="Z32" t="str">
        <f t="shared" si="29"/>
        <v/>
      </c>
      <c r="AA32" t="str">
        <f t="shared" si="29"/>
        <v/>
      </c>
      <c r="AB32" t="str">
        <f t="shared" si="29"/>
        <v/>
      </c>
      <c r="AC32" t="str">
        <f t="shared" si="29"/>
        <v/>
      </c>
      <c r="AD32" t="str">
        <f t="shared" si="29"/>
        <v/>
      </c>
      <c r="AE32" t="str">
        <f t="shared" si="29"/>
        <v/>
      </c>
      <c r="AF32" t="str">
        <f t="shared" si="29"/>
        <v/>
      </c>
      <c r="AG32" t="str">
        <f t="shared" si="29"/>
        <v/>
      </c>
      <c r="AH32" t="str">
        <f t="shared" si="29"/>
        <v/>
      </c>
      <c r="AI32" t="str">
        <f t="shared" si="27"/>
        <v/>
      </c>
      <c r="AJ32" t="str">
        <f t="shared" si="27"/>
        <v/>
      </c>
      <c r="AK32" t="str">
        <f t="shared" si="27"/>
        <v/>
      </c>
      <c r="AL32" t="str">
        <f t="shared" si="27"/>
        <v/>
      </c>
      <c r="AM32" t="str">
        <f t="shared" si="27"/>
        <v/>
      </c>
      <c r="AN32" t="str">
        <f t="shared" si="27"/>
        <v/>
      </c>
      <c r="AO32" t="str">
        <f t="shared" si="27"/>
        <v/>
      </c>
      <c r="AP32" t="str">
        <f t="shared" si="27"/>
        <v/>
      </c>
      <c r="AQ32" t="str">
        <f t="shared" ref="AQ32:BF49" si="31">IF($R32=AQ$5,$A32,"")</f>
        <v/>
      </c>
      <c r="AR32" t="str">
        <f t="shared" si="31"/>
        <v/>
      </c>
      <c r="AS32">
        <f t="shared" si="31"/>
        <v>32</v>
      </c>
      <c r="AT32" t="str">
        <f t="shared" si="31"/>
        <v/>
      </c>
      <c r="AU32" t="str">
        <f t="shared" si="31"/>
        <v/>
      </c>
      <c r="AV32" t="str">
        <f t="shared" si="31"/>
        <v/>
      </c>
      <c r="AW32" t="str">
        <f t="shared" si="31"/>
        <v/>
      </c>
      <c r="AX32" t="str">
        <f t="shared" si="31"/>
        <v/>
      </c>
      <c r="AY32" t="str">
        <f t="shared" si="31"/>
        <v/>
      </c>
      <c r="AZ32" t="str">
        <f t="shared" si="31"/>
        <v/>
      </c>
      <c r="BA32" t="str">
        <f t="shared" si="31"/>
        <v/>
      </c>
      <c r="BB32" t="str">
        <f t="shared" si="31"/>
        <v/>
      </c>
      <c r="BC32" t="str">
        <f t="shared" si="31"/>
        <v/>
      </c>
      <c r="BD32" t="str">
        <f t="shared" si="31"/>
        <v/>
      </c>
      <c r="BE32" t="str">
        <f t="shared" si="31"/>
        <v/>
      </c>
      <c r="BF32" t="str">
        <f t="shared" si="31"/>
        <v/>
      </c>
      <c r="BG32" t="str">
        <f t="shared" ref="BG32:BM41" si="32">IF($R32=BG$5,$A32,"")</f>
        <v/>
      </c>
      <c r="BH32" t="str">
        <f t="shared" si="32"/>
        <v/>
      </c>
      <c r="BI32" t="str">
        <f t="shared" si="32"/>
        <v/>
      </c>
      <c r="BJ32" t="str">
        <f t="shared" si="32"/>
        <v/>
      </c>
      <c r="BK32" t="str">
        <f t="shared" si="32"/>
        <v/>
      </c>
      <c r="BL32" t="str">
        <f t="shared" si="32"/>
        <v/>
      </c>
      <c r="BM32" t="str">
        <f t="shared" si="32"/>
        <v/>
      </c>
      <c r="BN32" t="str">
        <f t="shared" si="28"/>
        <v/>
      </c>
      <c r="BO32" t="str">
        <f t="shared" si="28"/>
        <v/>
      </c>
      <c r="BP32" t="str">
        <f t="shared" si="28"/>
        <v/>
      </c>
      <c r="BQ32" t="str">
        <f t="shared" si="28"/>
        <v/>
      </c>
      <c r="BR32" t="str">
        <f t="shared" si="28"/>
        <v/>
      </c>
      <c r="BS32" t="str">
        <f t="shared" si="28"/>
        <v/>
      </c>
      <c r="BT32" t="str">
        <f t="shared" si="28"/>
        <v/>
      </c>
      <c r="BU32" t="str">
        <f t="shared" si="28"/>
        <v/>
      </c>
      <c r="BV32" t="str">
        <f t="shared" si="28"/>
        <v/>
      </c>
      <c r="BW32" t="str">
        <f t="shared" si="28"/>
        <v/>
      </c>
      <c r="BX32" t="str">
        <f t="shared" si="28"/>
        <v/>
      </c>
      <c r="BY32" t="str">
        <f t="shared" si="28"/>
        <v/>
      </c>
      <c r="BZ32" t="str">
        <f t="shared" si="28"/>
        <v/>
      </c>
      <c r="CA32" t="str">
        <f t="shared" si="28"/>
        <v/>
      </c>
      <c r="CB32" t="str">
        <f t="shared" si="28"/>
        <v/>
      </c>
      <c r="CC32" t="str">
        <f t="shared" si="28"/>
        <v/>
      </c>
      <c r="CD32" t="str">
        <f t="shared" si="24"/>
        <v/>
      </c>
      <c r="CE32" t="str">
        <f t="shared" si="21"/>
        <v/>
      </c>
      <c r="CF32" t="str">
        <f t="shared" si="21"/>
        <v/>
      </c>
      <c r="CG32" t="str">
        <f t="shared" si="21"/>
        <v/>
      </c>
      <c r="CH32" t="str">
        <f t="shared" si="21"/>
        <v/>
      </c>
      <c r="CI32" t="str">
        <f t="shared" si="21"/>
        <v/>
      </c>
      <c r="CJ32" t="str">
        <f t="shared" si="21"/>
        <v/>
      </c>
      <c r="CK32">
        <f>AS$4</f>
        <v>32</v>
      </c>
      <c r="CL32">
        <f t="shared" si="19"/>
        <v>0</v>
      </c>
      <c r="CM32">
        <f t="shared" si="25"/>
        <v>0</v>
      </c>
      <c r="CN32">
        <f t="shared" si="26"/>
        <v>0</v>
      </c>
      <c r="CO32">
        <f t="shared" si="20"/>
        <v>0</v>
      </c>
      <c r="CP32">
        <f t="shared" si="7"/>
        <v>0</v>
      </c>
      <c r="CQ32">
        <f t="shared" si="7"/>
        <v>0</v>
      </c>
      <c r="CS32" t="str">
        <f t="shared" si="17"/>
        <v/>
      </c>
      <c r="CT32" t="str">
        <f t="shared" si="11"/>
        <v/>
      </c>
      <c r="CU32" t="str">
        <f t="shared" si="12"/>
        <v/>
      </c>
      <c r="CV32" t="str">
        <f t="shared" si="13"/>
        <v/>
      </c>
      <c r="CW32" t="str">
        <f t="shared" si="14"/>
        <v/>
      </c>
      <c r="CX32" t="str">
        <f t="shared" si="15"/>
        <v/>
      </c>
      <c r="CY32" t="str">
        <f ca="1">IF(CO32=0,"",INDEX(Input!$J$3:$J$72,MATCH(sorteringsmaskine!CT32,Input!$A$3:$A$72,0)))</f>
        <v/>
      </c>
      <c r="CZ32">
        <f ca="1">IF(OR(CY32="",CY32=0)=TRUE,1,Forudsætninger!$B$4)</f>
        <v>1</v>
      </c>
    </row>
    <row r="33" spans="1:104">
      <c r="A33">
        <v>33</v>
      </c>
      <c r="B33">
        <f ca="1">Input!B30</f>
        <v>0</v>
      </c>
      <c r="C33">
        <f ca="1">Input!A30</f>
        <v>0</v>
      </c>
      <c r="D33">
        <f ca="1">Input!D30</f>
        <v>0</v>
      </c>
      <c r="E33">
        <f ca="1">SUM(Beregninger!B30:AY30)</f>
        <v>0</v>
      </c>
      <c r="F33" s="7">
        <f ca="1">Beregninger!AZ30</f>
        <v>0</v>
      </c>
      <c r="G33" s="7">
        <f ca="1">Beregninger!CY30</f>
        <v>0</v>
      </c>
      <c r="H33">
        <f ca="1">IF(Input!$B30="I",5,0)</f>
        <v>0</v>
      </c>
      <c r="I33">
        <f ca="1">IF(Input!$B30="II",4,0)</f>
        <v>0</v>
      </c>
      <c r="J33">
        <f ca="1">IF(Input!$B30="III",3,0)</f>
        <v>0</v>
      </c>
      <c r="K33">
        <f ca="1">IF(Input!$B30="IV",2,0)</f>
        <v>0</v>
      </c>
      <c r="L33">
        <f ca="1">IF(Input!$C30="Økonomisk",0.5,0)</f>
        <v>0</v>
      </c>
      <c r="M33">
        <f t="shared" si="8"/>
        <v>-100</v>
      </c>
      <c r="N33">
        <f ca="1">IF(Input!$C30="Miljø",0.1,0)</f>
        <v>0</v>
      </c>
      <c r="O33">
        <v>7.1999999999999703E-3</v>
      </c>
      <c r="P33">
        <f ca="1">IF(Input!A30="",-1000,0)</f>
        <v>-1000</v>
      </c>
      <c r="Q33">
        <f t="shared" si="1"/>
        <v>-1099.9928</v>
      </c>
      <c r="R33">
        <f t="shared" si="2"/>
        <v>28</v>
      </c>
      <c r="S33" t="str">
        <f t="shared" si="29"/>
        <v/>
      </c>
      <c r="T33" t="str">
        <f t="shared" si="29"/>
        <v/>
      </c>
      <c r="U33" t="str">
        <f t="shared" si="29"/>
        <v/>
      </c>
      <c r="V33" t="str">
        <f t="shared" si="29"/>
        <v/>
      </c>
      <c r="W33" t="str">
        <f t="shared" si="29"/>
        <v/>
      </c>
      <c r="X33" t="str">
        <f t="shared" si="29"/>
        <v/>
      </c>
      <c r="Y33" t="str">
        <f t="shared" si="29"/>
        <v/>
      </c>
      <c r="Z33" t="str">
        <f t="shared" si="29"/>
        <v/>
      </c>
      <c r="AA33" t="str">
        <f t="shared" si="29"/>
        <v/>
      </c>
      <c r="AB33" t="str">
        <f t="shared" si="29"/>
        <v/>
      </c>
      <c r="AC33" t="str">
        <f t="shared" si="29"/>
        <v/>
      </c>
      <c r="AD33" t="str">
        <f t="shared" si="29"/>
        <v/>
      </c>
      <c r="AE33" t="str">
        <f t="shared" si="29"/>
        <v/>
      </c>
      <c r="AF33" t="str">
        <f t="shared" si="29"/>
        <v/>
      </c>
      <c r="AG33" t="str">
        <f t="shared" si="29"/>
        <v/>
      </c>
      <c r="AH33" t="str">
        <f t="shared" si="29"/>
        <v/>
      </c>
      <c r="AI33" t="str">
        <f t="shared" si="27"/>
        <v/>
      </c>
      <c r="AJ33" t="str">
        <f t="shared" si="27"/>
        <v/>
      </c>
      <c r="AK33" t="str">
        <f t="shared" si="27"/>
        <v/>
      </c>
      <c r="AL33" t="str">
        <f t="shared" si="27"/>
        <v/>
      </c>
      <c r="AM33" t="str">
        <f t="shared" si="27"/>
        <v/>
      </c>
      <c r="AN33" t="str">
        <f t="shared" si="27"/>
        <v/>
      </c>
      <c r="AO33" t="str">
        <f t="shared" si="27"/>
        <v/>
      </c>
      <c r="AP33" t="str">
        <f t="shared" si="27"/>
        <v/>
      </c>
      <c r="AQ33" t="str">
        <f t="shared" si="31"/>
        <v/>
      </c>
      <c r="AR33" t="str">
        <f t="shared" si="31"/>
        <v/>
      </c>
      <c r="AS33" t="str">
        <f t="shared" si="31"/>
        <v/>
      </c>
      <c r="AT33">
        <f t="shared" si="31"/>
        <v>33</v>
      </c>
      <c r="AU33" t="str">
        <f t="shared" si="31"/>
        <v/>
      </c>
      <c r="AV33" t="str">
        <f t="shared" si="31"/>
        <v/>
      </c>
      <c r="AW33" t="str">
        <f t="shared" si="31"/>
        <v/>
      </c>
      <c r="AX33" t="str">
        <f t="shared" si="31"/>
        <v/>
      </c>
      <c r="AY33" t="str">
        <f t="shared" si="31"/>
        <v/>
      </c>
      <c r="AZ33" t="str">
        <f t="shared" si="31"/>
        <v/>
      </c>
      <c r="BA33" t="str">
        <f t="shared" si="31"/>
        <v/>
      </c>
      <c r="BB33" t="str">
        <f t="shared" si="31"/>
        <v/>
      </c>
      <c r="BC33" t="str">
        <f t="shared" si="31"/>
        <v/>
      </c>
      <c r="BD33" t="str">
        <f t="shared" si="31"/>
        <v/>
      </c>
      <c r="BE33" t="str">
        <f t="shared" si="31"/>
        <v/>
      </c>
      <c r="BF33" t="str">
        <f t="shared" si="31"/>
        <v/>
      </c>
      <c r="BG33" t="str">
        <f t="shared" si="32"/>
        <v/>
      </c>
      <c r="BH33" t="str">
        <f t="shared" si="32"/>
        <v/>
      </c>
      <c r="BI33" t="str">
        <f t="shared" si="32"/>
        <v/>
      </c>
      <c r="BJ33" t="str">
        <f t="shared" si="32"/>
        <v/>
      </c>
      <c r="BK33" t="str">
        <f t="shared" si="32"/>
        <v/>
      </c>
      <c r="BL33" t="str">
        <f t="shared" si="32"/>
        <v/>
      </c>
      <c r="BM33" t="str">
        <f t="shared" si="32"/>
        <v/>
      </c>
      <c r="BN33" t="str">
        <f t="shared" si="28"/>
        <v/>
      </c>
      <c r="BO33" t="str">
        <f t="shared" si="28"/>
        <v/>
      </c>
      <c r="BP33" t="str">
        <f t="shared" si="28"/>
        <v/>
      </c>
      <c r="BQ33" t="str">
        <f t="shared" si="28"/>
        <v/>
      </c>
      <c r="BR33" t="str">
        <f t="shared" si="28"/>
        <v/>
      </c>
      <c r="BS33" t="str">
        <f t="shared" si="28"/>
        <v/>
      </c>
      <c r="BT33" t="str">
        <f t="shared" si="28"/>
        <v/>
      </c>
      <c r="BU33" t="str">
        <f t="shared" si="28"/>
        <v/>
      </c>
      <c r="BV33" t="str">
        <f t="shared" si="28"/>
        <v/>
      </c>
      <c r="BW33" t="str">
        <f t="shared" si="28"/>
        <v/>
      </c>
      <c r="BX33" t="str">
        <f t="shared" si="28"/>
        <v/>
      </c>
      <c r="BY33" t="str">
        <f t="shared" si="28"/>
        <v/>
      </c>
      <c r="BZ33" t="str">
        <f t="shared" si="28"/>
        <v/>
      </c>
      <c r="CA33" t="str">
        <f t="shared" si="28"/>
        <v/>
      </c>
      <c r="CB33" t="str">
        <f t="shared" si="28"/>
        <v/>
      </c>
      <c r="CC33" t="str">
        <f t="shared" si="28"/>
        <v/>
      </c>
      <c r="CD33" t="str">
        <f t="shared" si="24"/>
        <v/>
      </c>
      <c r="CE33" t="str">
        <f t="shared" si="21"/>
        <v/>
      </c>
      <c r="CF33" t="str">
        <f t="shared" si="21"/>
        <v/>
      </c>
      <c r="CG33" t="str">
        <f t="shared" si="21"/>
        <v/>
      </c>
      <c r="CH33" t="str">
        <f t="shared" si="21"/>
        <v/>
      </c>
      <c r="CI33" t="str">
        <f t="shared" si="21"/>
        <v/>
      </c>
      <c r="CJ33" t="str">
        <f t="shared" si="21"/>
        <v/>
      </c>
      <c r="CK33">
        <f>AT$4</f>
        <v>33</v>
      </c>
      <c r="CL33">
        <f t="shared" si="19"/>
        <v>0</v>
      </c>
      <c r="CM33">
        <f t="shared" si="25"/>
        <v>0</v>
      </c>
      <c r="CN33">
        <f t="shared" si="26"/>
        <v>0</v>
      </c>
      <c r="CO33">
        <f t="shared" si="20"/>
        <v>0</v>
      </c>
      <c r="CP33">
        <f t="shared" si="7"/>
        <v>0</v>
      </c>
      <c r="CQ33">
        <f t="shared" si="7"/>
        <v>0</v>
      </c>
      <c r="CS33" t="str">
        <f t="shared" si="17"/>
        <v/>
      </c>
      <c r="CT33" t="str">
        <f t="shared" si="11"/>
        <v/>
      </c>
      <c r="CU33" t="str">
        <f t="shared" si="12"/>
        <v/>
      </c>
      <c r="CV33" t="str">
        <f t="shared" si="13"/>
        <v/>
      </c>
      <c r="CW33" t="str">
        <f t="shared" si="14"/>
        <v/>
      </c>
      <c r="CX33" t="str">
        <f t="shared" si="15"/>
        <v/>
      </c>
      <c r="CY33" t="str">
        <f ca="1">IF(CO33=0,"",INDEX(Input!$J$3:$J$72,MATCH(sorteringsmaskine!CT33,Input!$A$3:$A$72,0)))</f>
        <v/>
      </c>
      <c r="CZ33">
        <f ca="1">IF(OR(CY33="",CY33=0)=TRUE,1,Forudsætninger!$B$4)</f>
        <v>1</v>
      </c>
    </row>
    <row r="34" spans="1:104">
      <c r="A34">
        <v>34</v>
      </c>
      <c r="B34">
        <f ca="1">Input!B31</f>
        <v>0</v>
      </c>
      <c r="C34">
        <f ca="1">Input!A31</f>
        <v>0</v>
      </c>
      <c r="D34">
        <f ca="1">Input!D31</f>
        <v>0</v>
      </c>
      <c r="E34">
        <f ca="1">SUM(Beregninger!B31:AY31)</f>
        <v>0</v>
      </c>
      <c r="F34" s="7">
        <f ca="1">Beregninger!AZ31</f>
        <v>0</v>
      </c>
      <c r="G34" s="7">
        <f ca="1">Beregninger!CY31</f>
        <v>0</v>
      </c>
      <c r="H34">
        <f ca="1">IF(Input!$B31="I",5,0)</f>
        <v>0</v>
      </c>
      <c r="I34">
        <f ca="1">IF(Input!$B31="II",4,0)</f>
        <v>0</v>
      </c>
      <c r="J34">
        <f ca="1">IF(Input!$B31="III",3,0)</f>
        <v>0</v>
      </c>
      <c r="K34">
        <f ca="1">IF(Input!$B31="IV",2,0)</f>
        <v>0</v>
      </c>
      <c r="L34">
        <f ca="1">IF(Input!$C31="Økonomisk",0.5,0)</f>
        <v>0</v>
      </c>
      <c r="M34">
        <f t="shared" si="8"/>
        <v>-100</v>
      </c>
      <c r="N34">
        <f ca="1">IF(Input!$C31="Miljø",0.1,0)</f>
        <v>0</v>
      </c>
      <c r="O34">
        <v>7.0999999999999701E-3</v>
      </c>
      <c r="P34">
        <f ca="1">IF(Input!A31="",-1000,0)</f>
        <v>-1000</v>
      </c>
      <c r="Q34">
        <f t="shared" si="1"/>
        <v>-1099.9929</v>
      </c>
      <c r="R34">
        <f t="shared" si="2"/>
        <v>29</v>
      </c>
      <c r="S34" t="str">
        <f t="shared" si="29"/>
        <v/>
      </c>
      <c r="T34" t="str">
        <f t="shared" si="29"/>
        <v/>
      </c>
      <c r="U34" t="str">
        <f t="shared" si="29"/>
        <v/>
      </c>
      <c r="V34" t="str">
        <f t="shared" si="29"/>
        <v/>
      </c>
      <c r="W34" t="str">
        <f t="shared" si="29"/>
        <v/>
      </c>
      <c r="X34" t="str">
        <f t="shared" si="29"/>
        <v/>
      </c>
      <c r="Y34" t="str">
        <f t="shared" si="29"/>
        <v/>
      </c>
      <c r="Z34" t="str">
        <f t="shared" si="29"/>
        <v/>
      </c>
      <c r="AA34" t="str">
        <f t="shared" si="29"/>
        <v/>
      </c>
      <c r="AB34" t="str">
        <f t="shared" si="29"/>
        <v/>
      </c>
      <c r="AC34" t="str">
        <f t="shared" si="29"/>
        <v/>
      </c>
      <c r="AD34" t="str">
        <f t="shared" si="29"/>
        <v/>
      </c>
      <c r="AE34" t="str">
        <f t="shared" si="29"/>
        <v/>
      </c>
      <c r="AF34" t="str">
        <f t="shared" si="29"/>
        <v/>
      </c>
      <c r="AG34" t="str">
        <f t="shared" si="29"/>
        <v/>
      </c>
      <c r="AH34" t="str">
        <f t="shared" si="29"/>
        <v/>
      </c>
      <c r="AI34" t="str">
        <f t="shared" si="27"/>
        <v/>
      </c>
      <c r="AJ34" t="str">
        <f t="shared" si="27"/>
        <v/>
      </c>
      <c r="AK34" t="str">
        <f t="shared" si="27"/>
        <v/>
      </c>
      <c r="AL34" t="str">
        <f t="shared" si="27"/>
        <v/>
      </c>
      <c r="AM34" t="str">
        <f t="shared" si="27"/>
        <v/>
      </c>
      <c r="AN34" t="str">
        <f t="shared" si="27"/>
        <v/>
      </c>
      <c r="AO34" t="str">
        <f t="shared" si="27"/>
        <v/>
      </c>
      <c r="AP34" t="str">
        <f t="shared" si="27"/>
        <v/>
      </c>
      <c r="AQ34" t="str">
        <f t="shared" si="31"/>
        <v/>
      </c>
      <c r="AR34" t="str">
        <f t="shared" si="31"/>
        <v/>
      </c>
      <c r="AS34" t="str">
        <f t="shared" si="31"/>
        <v/>
      </c>
      <c r="AT34" t="str">
        <f t="shared" si="31"/>
        <v/>
      </c>
      <c r="AU34">
        <f t="shared" si="31"/>
        <v>34</v>
      </c>
      <c r="AV34" t="str">
        <f t="shared" si="31"/>
        <v/>
      </c>
      <c r="AW34" t="str">
        <f t="shared" si="31"/>
        <v/>
      </c>
      <c r="AX34" t="str">
        <f t="shared" si="31"/>
        <v/>
      </c>
      <c r="AY34" t="str">
        <f t="shared" si="31"/>
        <v/>
      </c>
      <c r="AZ34" t="str">
        <f t="shared" si="31"/>
        <v/>
      </c>
      <c r="BA34" t="str">
        <f t="shared" si="31"/>
        <v/>
      </c>
      <c r="BB34" t="str">
        <f t="shared" si="31"/>
        <v/>
      </c>
      <c r="BC34" t="str">
        <f t="shared" si="31"/>
        <v/>
      </c>
      <c r="BD34" t="str">
        <f t="shared" si="31"/>
        <v/>
      </c>
      <c r="BE34" t="str">
        <f t="shared" si="31"/>
        <v/>
      </c>
      <c r="BF34" t="str">
        <f t="shared" si="31"/>
        <v/>
      </c>
      <c r="BG34" t="str">
        <f t="shared" si="32"/>
        <v/>
      </c>
      <c r="BH34" t="str">
        <f t="shared" si="32"/>
        <v/>
      </c>
      <c r="BI34" t="str">
        <f t="shared" si="32"/>
        <v/>
      </c>
      <c r="BJ34" t="str">
        <f t="shared" si="32"/>
        <v/>
      </c>
      <c r="BK34" t="str">
        <f t="shared" si="32"/>
        <v/>
      </c>
      <c r="BL34" t="str">
        <f t="shared" si="32"/>
        <v/>
      </c>
      <c r="BM34" t="str">
        <f t="shared" si="32"/>
        <v/>
      </c>
      <c r="BN34" t="str">
        <f t="shared" si="28"/>
        <v/>
      </c>
      <c r="BO34" t="str">
        <f t="shared" si="28"/>
        <v/>
      </c>
      <c r="BP34" t="str">
        <f t="shared" si="28"/>
        <v/>
      </c>
      <c r="BQ34" t="str">
        <f t="shared" si="28"/>
        <v/>
      </c>
      <c r="BR34" t="str">
        <f t="shared" si="28"/>
        <v/>
      </c>
      <c r="BS34" t="str">
        <f t="shared" si="28"/>
        <v/>
      </c>
      <c r="BT34" t="str">
        <f t="shared" si="28"/>
        <v/>
      </c>
      <c r="BU34" t="str">
        <f t="shared" si="28"/>
        <v/>
      </c>
      <c r="BV34" t="str">
        <f t="shared" si="28"/>
        <v/>
      </c>
      <c r="BW34" t="str">
        <f t="shared" si="28"/>
        <v/>
      </c>
      <c r="BX34" t="str">
        <f t="shared" si="28"/>
        <v/>
      </c>
      <c r="BY34" t="str">
        <f t="shared" si="28"/>
        <v/>
      </c>
      <c r="BZ34" t="str">
        <f t="shared" si="28"/>
        <v/>
      </c>
      <c r="CA34" t="str">
        <f t="shared" si="28"/>
        <v/>
      </c>
      <c r="CB34" t="str">
        <f t="shared" si="28"/>
        <v/>
      </c>
      <c r="CC34" t="str">
        <f t="shared" si="28"/>
        <v/>
      </c>
      <c r="CD34" t="str">
        <f t="shared" si="24"/>
        <v/>
      </c>
      <c r="CE34" t="str">
        <f t="shared" si="21"/>
        <v/>
      </c>
      <c r="CF34" t="str">
        <f t="shared" si="21"/>
        <v/>
      </c>
      <c r="CG34" t="str">
        <f t="shared" si="21"/>
        <v/>
      </c>
      <c r="CH34" t="str">
        <f t="shared" si="21"/>
        <v/>
      </c>
      <c r="CI34" t="str">
        <f t="shared" si="21"/>
        <v/>
      </c>
      <c r="CJ34" t="str">
        <f t="shared" si="21"/>
        <v/>
      </c>
      <c r="CK34">
        <f>AU$4</f>
        <v>34</v>
      </c>
      <c r="CL34">
        <f t="shared" si="19"/>
        <v>0</v>
      </c>
      <c r="CM34">
        <f t="shared" si="25"/>
        <v>0</v>
      </c>
      <c r="CN34">
        <f t="shared" si="26"/>
        <v>0</v>
      </c>
      <c r="CO34">
        <f t="shared" si="20"/>
        <v>0</v>
      </c>
      <c r="CP34">
        <f t="shared" si="7"/>
        <v>0</v>
      </c>
      <c r="CQ34">
        <f t="shared" si="7"/>
        <v>0</v>
      </c>
      <c r="CS34" t="str">
        <f t="shared" si="17"/>
        <v/>
      </c>
      <c r="CT34" t="str">
        <f t="shared" si="11"/>
        <v/>
      </c>
      <c r="CU34" t="str">
        <f t="shared" si="12"/>
        <v/>
      </c>
      <c r="CV34" t="str">
        <f t="shared" si="13"/>
        <v/>
      </c>
      <c r="CW34" t="str">
        <f t="shared" si="14"/>
        <v/>
      </c>
      <c r="CX34" t="str">
        <f t="shared" si="15"/>
        <v/>
      </c>
      <c r="CY34" t="str">
        <f ca="1">IF(CO34=0,"",INDEX(Input!$J$3:$J$72,MATCH(sorteringsmaskine!CT34,Input!$A$3:$A$72,0)))</f>
        <v/>
      </c>
      <c r="CZ34">
        <f ca="1">IF(OR(CY34="",CY34=0)=TRUE,1,Forudsætninger!$B$4)</f>
        <v>1</v>
      </c>
    </row>
    <row r="35" spans="1:104">
      <c r="A35">
        <v>35</v>
      </c>
      <c r="B35">
        <f ca="1">Input!B32</f>
        <v>0</v>
      </c>
      <c r="C35">
        <f ca="1">Input!A32</f>
        <v>0</v>
      </c>
      <c r="D35">
        <f ca="1">Input!D32</f>
        <v>0</v>
      </c>
      <c r="E35">
        <f ca="1">SUM(Beregninger!B32:AY32)</f>
        <v>0</v>
      </c>
      <c r="F35" s="7">
        <f ca="1">Beregninger!AZ32</f>
        <v>0</v>
      </c>
      <c r="G35" s="7">
        <f ca="1">Beregninger!CY32</f>
        <v>0</v>
      </c>
      <c r="H35">
        <f ca="1">IF(Input!$B32="I",5,0)</f>
        <v>0</v>
      </c>
      <c r="I35">
        <f ca="1">IF(Input!$B32="II",4,0)</f>
        <v>0</v>
      </c>
      <c r="J35">
        <f ca="1">IF(Input!$B32="III",3,0)</f>
        <v>0</v>
      </c>
      <c r="K35">
        <f ca="1">IF(Input!$B32="IV",2,0)</f>
        <v>0</v>
      </c>
      <c r="L35">
        <f ca="1">IF(Input!$C32="Økonomisk",0.5,0)</f>
        <v>0</v>
      </c>
      <c r="M35">
        <f t="shared" si="8"/>
        <v>-100</v>
      </c>
      <c r="N35">
        <f ca="1">IF(Input!$C32="Miljø",0.1,0)</f>
        <v>0</v>
      </c>
      <c r="O35">
        <v>6.9999999999999698E-3</v>
      </c>
      <c r="P35">
        <f ca="1">IF(Input!A32="",-1000,0)</f>
        <v>-1000</v>
      </c>
      <c r="Q35">
        <f t="shared" si="1"/>
        <v>-1099.9929999999999</v>
      </c>
      <c r="R35">
        <f t="shared" si="2"/>
        <v>30</v>
      </c>
      <c r="S35" t="str">
        <f t="shared" si="29"/>
        <v/>
      </c>
      <c r="T35" t="str">
        <f t="shared" si="29"/>
        <v/>
      </c>
      <c r="U35" t="str">
        <f t="shared" si="29"/>
        <v/>
      </c>
      <c r="V35" t="str">
        <f t="shared" si="29"/>
        <v/>
      </c>
      <c r="W35" t="str">
        <f t="shared" si="29"/>
        <v/>
      </c>
      <c r="X35" t="str">
        <f t="shared" si="29"/>
        <v/>
      </c>
      <c r="Y35" t="str">
        <f t="shared" si="29"/>
        <v/>
      </c>
      <c r="Z35" t="str">
        <f t="shared" si="29"/>
        <v/>
      </c>
      <c r="AA35" t="str">
        <f t="shared" si="29"/>
        <v/>
      </c>
      <c r="AB35" t="str">
        <f t="shared" si="29"/>
        <v/>
      </c>
      <c r="AC35" t="str">
        <f t="shared" si="29"/>
        <v/>
      </c>
      <c r="AD35" t="str">
        <f t="shared" si="29"/>
        <v/>
      </c>
      <c r="AE35" t="str">
        <f t="shared" si="29"/>
        <v/>
      </c>
      <c r="AF35" t="str">
        <f t="shared" si="29"/>
        <v/>
      </c>
      <c r="AG35" t="str">
        <f t="shared" si="29"/>
        <v/>
      </c>
      <c r="AH35" t="str">
        <f t="shared" si="29"/>
        <v/>
      </c>
      <c r="AI35" t="str">
        <f t="shared" si="27"/>
        <v/>
      </c>
      <c r="AJ35" t="str">
        <f t="shared" si="27"/>
        <v/>
      </c>
      <c r="AK35" t="str">
        <f t="shared" si="27"/>
        <v/>
      </c>
      <c r="AL35" t="str">
        <f t="shared" si="27"/>
        <v/>
      </c>
      <c r="AM35" t="str">
        <f t="shared" si="27"/>
        <v/>
      </c>
      <c r="AN35" t="str">
        <f t="shared" si="27"/>
        <v/>
      </c>
      <c r="AO35" t="str">
        <f t="shared" si="27"/>
        <v/>
      </c>
      <c r="AP35" t="str">
        <f t="shared" si="27"/>
        <v/>
      </c>
      <c r="AQ35" t="str">
        <f t="shared" si="31"/>
        <v/>
      </c>
      <c r="AR35" t="str">
        <f t="shared" si="31"/>
        <v/>
      </c>
      <c r="AS35" t="str">
        <f t="shared" si="31"/>
        <v/>
      </c>
      <c r="AT35" t="str">
        <f t="shared" si="31"/>
        <v/>
      </c>
      <c r="AU35" t="str">
        <f t="shared" si="31"/>
        <v/>
      </c>
      <c r="AV35">
        <f t="shared" si="31"/>
        <v>35</v>
      </c>
      <c r="AW35" t="str">
        <f t="shared" si="31"/>
        <v/>
      </c>
      <c r="AX35" t="str">
        <f t="shared" si="31"/>
        <v/>
      </c>
      <c r="AY35" t="str">
        <f t="shared" si="31"/>
        <v/>
      </c>
      <c r="AZ35" t="str">
        <f t="shared" si="31"/>
        <v/>
      </c>
      <c r="BA35" t="str">
        <f t="shared" si="31"/>
        <v/>
      </c>
      <c r="BB35" t="str">
        <f t="shared" si="31"/>
        <v/>
      </c>
      <c r="BC35" t="str">
        <f t="shared" si="31"/>
        <v/>
      </c>
      <c r="BD35" t="str">
        <f t="shared" si="31"/>
        <v/>
      </c>
      <c r="BE35" t="str">
        <f t="shared" si="31"/>
        <v/>
      </c>
      <c r="BF35" t="str">
        <f t="shared" si="31"/>
        <v/>
      </c>
      <c r="BG35" t="str">
        <f t="shared" si="32"/>
        <v/>
      </c>
      <c r="BH35" t="str">
        <f t="shared" si="32"/>
        <v/>
      </c>
      <c r="BI35" t="str">
        <f t="shared" si="32"/>
        <v/>
      </c>
      <c r="BJ35" t="str">
        <f t="shared" si="32"/>
        <v/>
      </c>
      <c r="BK35" t="str">
        <f t="shared" si="32"/>
        <v/>
      </c>
      <c r="BL35" t="str">
        <f t="shared" si="32"/>
        <v/>
      </c>
      <c r="BM35" t="str">
        <f t="shared" si="32"/>
        <v/>
      </c>
      <c r="BN35" t="str">
        <f t="shared" si="28"/>
        <v/>
      </c>
      <c r="BO35" t="str">
        <f t="shared" si="28"/>
        <v/>
      </c>
      <c r="BP35" t="str">
        <f t="shared" si="28"/>
        <v/>
      </c>
      <c r="BQ35" t="str">
        <f t="shared" si="28"/>
        <v/>
      </c>
      <c r="BR35" t="str">
        <f t="shared" si="28"/>
        <v/>
      </c>
      <c r="BS35" t="str">
        <f t="shared" si="28"/>
        <v/>
      </c>
      <c r="BT35" t="str">
        <f t="shared" si="28"/>
        <v/>
      </c>
      <c r="BU35" t="str">
        <f t="shared" si="28"/>
        <v/>
      </c>
      <c r="BV35" t="str">
        <f t="shared" si="28"/>
        <v/>
      </c>
      <c r="BW35" t="str">
        <f t="shared" si="28"/>
        <v/>
      </c>
      <c r="BX35" t="str">
        <f t="shared" si="28"/>
        <v/>
      </c>
      <c r="BY35" t="str">
        <f t="shared" si="28"/>
        <v/>
      </c>
      <c r="BZ35" t="str">
        <f t="shared" si="28"/>
        <v/>
      </c>
      <c r="CA35" t="str">
        <f t="shared" si="28"/>
        <v/>
      </c>
      <c r="CB35" t="str">
        <f t="shared" si="28"/>
        <v/>
      </c>
      <c r="CC35" t="str">
        <f t="shared" si="28"/>
        <v/>
      </c>
      <c r="CD35" t="str">
        <f t="shared" si="24"/>
        <v/>
      </c>
      <c r="CE35" t="str">
        <f t="shared" si="21"/>
        <v/>
      </c>
      <c r="CF35" t="str">
        <f t="shared" si="21"/>
        <v/>
      </c>
      <c r="CG35" t="str">
        <f t="shared" si="21"/>
        <v/>
      </c>
      <c r="CH35" t="str">
        <f t="shared" si="21"/>
        <v/>
      </c>
      <c r="CI35" t="str">
        <f t="shared" si="21"/>
        <v/>
      </c>
      <c r="CJ35" t="str">
        <f t="shared" si="21"/>
        <v/>
      </c>
      <c r="CK35">
        <f>AV$4</f>
        <v>35</v>
      </c>
      <c r="CL35">
        <f t="shared" si="19"/>
        <v>0</v>
      </c>
      <c r="CM35">
        <f t="shared" si="25"/>
        <v>0</v>
      </c>
      <c r="CN35">
        <f t="shared" si="26"/>
        <v>0</v>
      </c>
      <c r="CO35">
        <f t="shared" si="20"/>
        <v>0</v>
      </c>
      <c r="CP35">
        <f t="shared" si="7"/>
        <v>0</v>
      </c>
      <c r="CQ35">
        <f t="shared" si="7"/>
        <v>0</v>
      </c>
      <c r="CS35" t="str">
        <f t="shared" si="17"/>
        <v/>
      </c>
      <c r="CT35" t="str">
        <f t="shared" si="11"/>
        <v/>
      </c>
      <c r="CU35" t="str">
        <f t="shared" si="12"/>
        <v/>
      </c>
      <c r="CV35" t="str">
        <f t="shared" si="13"/>
        <v/>
      </c>
      <c r="CW35" t="str">
        <f t="shared" si="14"/>
        <v/>
      </c>
      <c r="CX35" t="str">
        <f t="shared" si="15"/>
        <v/>
      </c>
      <c r="CY35" t="str">
        <f ca="1">IF(CO35=0,"",INDEX(Input!$J$3:$J$72,MATCH(sorteringsmaskine!CT35,Input!$A$3:$A$72,0)))</f>
        <v/>
      </c>
      <c r="CZ35">
        <f ca="1">IF(OR(CY35="",CY35=0)=TRUE,1,Forudsætninger!$B$4)</f>
        <v>1</v>
      </c>
    </row>
    <row r="36" spans="1:104">
      <c r="A36">
        <v>36</v>
      </c>
      <c r="B36">
        <f ca="1">Input!B33</f>
        <v>0</v>
      </c>
      <c r="C36">
        <f ca="1">Input!A33</f>
        <v>0</v>
      </c>
      <c r="D36">
        <f ca="1">Input!D33</f>
        <v>0</v>
      </c>
      <c r="E36">
        <f ca="1">SUM(Beregninger!B33:AY33)</f>
        <v>0</v>
      </c>
      <c r="F36" s="7">
        <f ca="1">Beregninger!AZ33</f>
        <v>0</v>
      </c>
      <c r="G36" s="7">
        <f ca="1">Beregninger!CY33</f>
        <v>0</v>
      </c>
      <c r="H36">
        <f ca="1">IF(Input!$B33="I",5,0)</f>
        <v>0</v>
      </c>
      <c r="I36">
        <f ca="1">IF(Input!$B33="II",4,0)</f>
        <v>0</v>
      </c>
      <c r="J36">
        <f ca="1">IF(Input!$B33="III",3,0)</f>
        <v>0</v>
      </c>
      <c r="K36">
        <f ca="1">IF(Input!$B33="IV",2,0)</f>
        <v>0</v>
      </c>
      <c r="L36">
        <f ca="1">IF(Input!$C33="Økonomisk",0.5,0)</f>
        <v>0</v>
      </c>
      <c r="M36">
        <f t="shared" si="8"/>
        <v>-100</v>
      </c>
      <c r="N36">
        <f ca="1">IF(Input!$C33="Miljø",0.1,0)</f>
        <v>0</v>
      </c>
      <c r="O36">
        <v>6.8999999999999704E-3</v>
      </c>
      <c r="P36">
        <f ca="1">IF(Input!A33="",-1000,0)</f>
        <v>-1000</v>
      </c>
      <c r="Q36">
        <f t="shared" si="1"/>
        <v>-1099.9930999999999</v>
      </c>
      <c r="R36">
        <f t="shared" si="2"/>
        <v>31</v>
      </c>
      <c r="S36" t="str">
        <f t="shared" si="29"/>
        <v/>
      </c>
      <c r="T36" t="str">
        <f t="shared" si="29"/>
        <v/>
      </c>
      <c r="U36" t="str">
        <f t="shared" si="29"/>
        <v/>
      </c>
      <c r="V36" t="str">
        <f t="shared" si="29"/>
        <v/>
      </c>
      <c r="W36" t="str">
        <f t="shared" si="29"/>
        <v/>
      </c>
      <c r="X36" t="str">
        <f t="shared" si="29"/>
        <v/>
      </c>
      <c r="Y36" t="str">
        <f t="shared" si="29"/>
        <v/>
      </c>
      <c r="Z36" t="str">
        <f t="shared" si="29"/>
        <v/>
      </c>
      <c r="AA36" t="str">
        <f t="shared" si="29"/>
        <v/>
      </c>
      <c r="AB36" t="str">
        <f t="shared" si="29"/>
        <v/>
      </c>
      <c r="AC36" t="str">
        <f t="shared" si="29"/>
        <v/>
      </c>
      <c r="AD36" t="str">
        <f t="shared" si="29"/>
        <v/>
      </c>
      <c r="AE36" t="str">
        <f t="shared" si="29"/>
        <v/>
      </c>
      <c r="AF36" t="str">
        <f t="shared" si="29"/>
        <v/>
      </c>
      <c r="AG36" t="str">
        <f t="shared" si="29"/>
        <v/>
      </c>
      <c r="AH36" t="str">
        <f t="shared" si="29"/>
        <v/>
      </c>
      <c r="AI36" t="str">
        <f t="shared" si="27"/>
        <v/>
      </c>
      <c r="AJ36" t="str">
        <f t="shared" si="27"/>
        <v/>
      </c>
      <c r="AK36" t="str">
        <f t="shared" si="27"/>
        <v/>
      </c>
      <c r="AL36" t="str">
        <f t="shared" si="27"/>
        <v/>
      </c>
      <c r="AM36" t="str">
        <f t="shared" si="27"/>
        <v/>
      </c>
      <c r="AN36" t="str">
        <f t="shared" si="27"/>
        <v/>
      </c>
      <c r="AO36" t="str">
        <f t="shared" si="27"/>
        <v/>
      </c>
      <c r="AP36" t="str">
        <f t="shared" si="27"/>
        <v/>
      </c>
      <c r="AQ36" t="str">
        <f t="shared" si="31"/>
        <v/>
      </c>
      <c r="AR36" t="str">
        <f t="shared" si="31"/>
        <v/>
      </c>
      <c r="AS36" t="str">
        <f t="shared" si="31"/>
        <v/>
      </c>
      <c r="AT36" t="str">
        <f t="shared" si="31"/>
        <v/>
      </c>
      <c r="AU36" t="str">
        <f t="shared" si="31"/>
        <v/>
      </c>
      <c r="AV36" t="str">
        <f t="shared" si="31"/>
        <v/>
      </c>
      <c r="AW36">
        <f t="shared" si="31"/>
        <v>36</v>
      </c>
      <c r="AX36" t="str">
        <f t="shared" si="31"/>
        <v/>
      </c>
      <c r="AY36" t="str">
        <f t="shared" si="31"/>
        <v/>
      </c>
      <c r="AZ36" t="str">
        <f t="shared" si="31"/>
        <v/>
      </c>
      <c r="BA36" t="str">
        <f t="shared" si="31"/>
        <v/>
      </c>
      <c r="BB36" t="str">
        <f t="shared" si="31"/>
        <v/>
      </c>
      <c r="BC36" t="str">
        <f t="shared" si="31"/>
        <v/>
      </c>
      <c r="BD36" t="str">
        <f t="shared" si="31"/>
        <v/>
      </c>
      <c r="BE36" t="str">
        <f t="shared" si="31"/>
        <v/>
      </c>
      <c r="BF36" t="str">
        <f t="shared" si="31"/>
        <v/>
      </c>
      <c r="BG36" t="str">
        <f t="shared" si="32"/>
        <v/>
      </c>
      <c r="BH36" t="str">
        <f t="shared" si="32"/>
        <v/>
      </c>
      <c r="BI36" t="str">
        <f t="shared" si="32"/>
        <v/>
      </c>
      <c r="BJ36" t="str">
        <f t="shared" si="32"/>
        <v/>
      </c>
      <c r="BK36" t="str">
        <f t="shared" si="32"/>
        <v/>
      </c>
      <c r="BL36" t="str">
        <f t="shared" si="32"/>
        <v/>
      </c>
      <c r="BM36" t="str">
        <f t="shared" si="32"/>
        <v/>
      </c>
      <c r="BN36" t="str">
        <f t="shared" si="28"/>
        <v/>
      </c>
      <c r="BO36" t="str">
        <f t="shared" si="28"/>
        <v/>
      </c>
      <c r="BP36" t="str">
        <f t="shared" si="28"/>
        <v/>
      </c>
      <c r="BQ36" t="str">
        <f t="shared" si="28"/>
        <v/>
      </c>
      <c r="BR36" t="str">
        <f t="shared" si="28"/>
        <v/>
      </c>
      <c r="BS36" t="str">
        <f t="shared" si="28"/>
        <v/>
      </c>
      <c r="BT36" t="str">
        <f t="shared" si="28"/>
        <v/>
      </c>
      <c r="BU36" t="str">
        <f t="shared" si="28"/>
        <v/>
      </c>
      <c r="BV36" t="str">
        <f t="shared" si="28"/>
        <v/>
      </c>
      <c r="BW36" t="str">
        <f t="shared" si="28"/>
        <v/>
      </c>
      <c r="BX36" t="str">
        <f t="shared" si="28"/>
        <v/>
      </c>
      <c r="BY36" t="str">
        <f t="shared" si="28"/>
        <v/>
      </c>
      <c r="BZ36" t="str">
        <f t="shared" si="28"/>
        <v/>
      </c>
      <c r="CA36" t="str">
        <f t="shared" si="28"/>
        <v/>
      </c>
      <c r="CB36" t="str">
        <f t="shared" si="28"/>
        <v/>
      </c>
      <c r="CC36" t="str">
        <f t="shared" si="28"/>
        <v/>
      </c>
      <c r="CD36" t="str">
        <f t="shared" si="24"/>
        <v/>
      </c>
      <c r="CE36" t="str">
        <f t="shared" si="21"/>
        <v/>
      </c>
      <c r="CF36" t="str">
        <f t="shared" si="21"/>
        <v/>
      </c>
      <c r="CG36" t="str">
        <f t="shared" si="21"/>
        <v/>
      </c>
      <c r="CH36" t="str">
        <f t="shared" si="21"/>
        <v/>
      </c>
      <c r="CI36" t="str">
        <f t="shared" si="21"/>
        <v/>
      </c>
      <c r="CJ36" t="str">
        <f t="shared" si="21"/>
        <v/>
      </c>
      <c r="CK36">
        <f>AW$4</f>
        <v>36</v>
      </c>
      <c r="CL36">
        <f t="shared" si="19"/>
        <v>0</v>
      </c>
      <c r="CM36">
        <f t="shared" si="25"/>
        <v>0</v>
      </c>
      <c r="CN36">
        <f t="shared" si="26"/>
        <v>0</v>
      </c>
      <c r="CO36">
        <f t="shared" si="20"/>
        <v>0</v>
      </c>
      <c r="CP36">
        <f t="shared" si="7"/>
        <v>0</v>
      </c>
      <c r="CQ36">
        <f t="shared" si="7"/>
        <v>0</v>
      </c>
      <c r="CS36" t="str">
        <f t="shared" si="17"/>
        <v/>
      </c>
      <c r="CT36" t="str">
        <f t="shared" si="11"/>
        <v/>
      </c>
      <c r="CU36" t="str">
        <f t="shared" si="12"/>
        <v/>
      </c>
      <c r="CV36" t="str">
        <f t="shared" si="13"/>
        <v/>
      </c>
      <c r="CW36" t="str">
        <f t="shared" si="14"/>
        <v/>
      </c>
      <c r="CX36" t="str">
        <f t="shared" si="15"/>
        <v/>
      </c>
      <c r="CY36" t="str">
        <f ca="1">IF(CO36=0,"",INDEX(Input!$J$3:$J$72,MATCH(sorteringsmaskine!CT36,Input!$A$3:$A$72,0)))</f>
        <v/>
      </c>
      <c r="CZ36">
        <f ca="1">IF(OR(CY36="",CY36=0)=TRUE,1,Forudsætninger!$B$4)</f>
        <v>1</v>
      </c>
    </row>
    <row r="37" spans="1:104">
      <c r="A37">
        <v>37</v>
      </c>
      <c r="B37">
        <f ca="1">Input!B34</f>
        <v>0</v>
      </c>
      <c r="C37">
        <f ca="1">Input!A34</f>
        <v>0</v>
      </c>
      <c r="D37">
        <f ca="1">Input!D34</f>
        <v>0</v>
      </c>
      <c r="E37">
        <f ca="1">SUM(Beregninger!B34:AY34)</f>
        <v>0</v>
      </c>
      <c r="F37" s="7">
        <f ca="1">Beregninger!AZ34</f>
        <v>0</v>
      </c>
      <c r="G37" s="7">
        <f ca="1">Beregninger!CY34</f>
        <v>0</v>
      </c>
      <c r="H37">
        <f ca="1">IF(Input!$B34="I",5,0)</f>
        <v>0</v>
      </c>
      <c r="I37">
        <f ca="1">IF(Input!$B34="II",4,0)</f>
        <v>0</v>
      </c>
      <c r="J37">
        <f ca="1">IF(Input!$B34="III",3,0)</f>
        <v>0</v>
      </c>
      <c r="K37">
        <f ca="1">IF(Input!$B34="IV",2,0)</f>
        <v>0</v>
      </c>
      <c r="L37">
        <f ca="1">IF(Input!$C34="Økonomisk",0.5,0)</f>
        <v>0</v>
      </c>
      <c r="M37">
        <f t="shared" si="8"/>
        <v>-100</v>
      </c>
      <c r="N37">
        <f ca="1">IF(Input!$C34="Miljø",0.1,0)</f>
        <v>0</v>
      </c>
      <c r="O37">
        <v>6.7999999999999597E-3</v>
      </c>
      <c r="P37">
        <f ca="1">IF(Input!A34="",-1000,0)</f>
        <v>-1000</v>
      </c>
      <c r="Q37">
        <f t="shared" si="1"/>
        <v>-1099.9931999999999</v>
      </c>
      <c r="R37">
        <f t="shared" si="2"/>
        <v>32</v>
      </c>
      <c r="S37" t="str">
        <f t="shared" si="29"/>
        <v/>
      </c>
      <c r="T37" t="str">
        <f t="shared" si="29"/>
        <v/>
      </c>
      <c r="U37" t="str">
        <f t="shared" si="29"/>
        <v/>
      </c>
      <c r="V37" t="str">
        <f t="shared" si="29"/>
        <v/>
      </c>
      <c r="W37" t="str">
        <f t="shared" si="29"/>
        <v/>
      </c>
      <c r="X37" t="str">
        <f t="shared" si="29"/>
        <v/>
      </c>
      <c r="Y37" t="str">
        <f t="shared" si="29"/>
        <v/>
      </c>
      <c r="Z37" t="str">
        <f t="shared" si="29"/>
        <v/>
      </c>
      <c r="AA37" t="str">
        <f t="shared" si="29"/>
        <v/>
      </c>
      <c r="AB37" t="str">
        <f t="shared" si="29"/>
        <v/>
      </c>
      <c r="AC37" t="str">
        <f t="shared" si="29"/>
        <v/>
      </c>
      <c r="AD37" t="str">
        <f t="shared" si="29"/>
        <v/>
      </c>
      <c r="AE37" t="str">
        <f t="shared" si="29"/>
        <v/>
      </c>
      <c r="AF37" t="str">
        <f t="shared" si="29"/>
        <v/>
      </c>
      <c r="AG37" t="str">
        <f t="shared" si="29"/>
        <v/>
      </c>
      <c r="AH37" t="str">
        <f t="shared" si="29"/>
        <v/>
      </c>
      <c r="AI37" t="str">
        <f t="shared" si="27"/>
        <v/>
      </c>
      <c r="AJ37" t="str">
        <f t="shared" si="27"/>
        <v/>
      </c>
      <c r="AK37" t="str">
        <f t="shared" si="27"/>
        <v/>
      </c>
      <c r="AL37" t="str">
        <f t="shared" si="27"/>
        <v/>
      </c>
      <c r="AM37" t="str">
        <f t="shared" si="27"/>
        <v/>
      </c>
      <c r="AN37" t="str">
        <f t="shared" si="27"/>
        <v/>
      </c>
      <c r="AO37" t="str">
        <f t="shared" si="27"/>
        <v/>
      </c>
      <c r="AP37" t="str">
        <f t="shared" si="27"/>
        <v/>
      </c>
      <c r="AQ37" t="str">
        <f t="shared" si="31"/>
        <v/>
      </c>
      <c r="AR37" t="str">
        <f t="shared" si="31"/>
        <v/>
      </c>
      <c r="AS37" t="str">
        <f t="shared" si="31"/>
        <v/>
      </c>
      <c r="AT37" t="str">
        <f t="shared" si="31"/>
        <v/>
      </c>
      <c r="AU37" t="str">
        <f t="shared" si="31"/>
        <v/>
      </c>
      <c r="AV37" t="str">
        <f t="shared" si="31"/>
        <v/>
      </c>
      <c r="AW37" t="str">
        <f t="shared" si="31"/>
        <v/>
      </c>
      <c r="AX37">
        <f t="shared" si="31"/>
        <v>37</v>
      </c>
      <c r="AY37" t="str">
        <f t="shared" si="31"/>
        <v/>
      </c>
      <c r="AZ37" t="str">
        <f t="shared" si="31"/>
        <v/>
      </c>
      <c r="BA37" t="str">
        <f t="shared" si="31"/>
        <v/>
      </c>
      <c r="BB37" t="str">
        <f t="shared" si="31"/>
        <v/>
      </c>
      <c r="BC37" t="str">
        <f t="shared" si="31"/>
        <v/>
      </c>
      <c r="BD37" t="str">
        <f t="shared" si="31"/>
        <v/>
      </c>
      <c r="BE37" t="str">
        <f t="shared" si="31"/>
        <v/>
      </c>
      <c r="BF37" t="str">
        <f t="shared" si="31"/>
        <v/>
      </c>
      <c r="BG37" t="str">
        <f t="shared" si="32"/>
        <v/>
      </c>
      <c r="BH37" t="str">
        <f t="shared" si="32"/>
        <v/>
      </c>
      <c r="BI37" t="str">
        <f t="shared" si="32"/>
        <v/>
      </c>
      <c r="BJ37" t="str">
        <f t="shared" si="32"/>
        <v/>
      </c>
      <c r="BK37" t="str">
        <f t="shared" si="32"/>
        <v/>
      </c>
      <c r="BL37" t="str">
        <f t="shared" si="32"/>
        <v/>
      </c>
      <c r="BM37" t="str">
        <f t="shared" si="32"/>
        <v/>
      </c>
      <c r="BN37" t="str">
        <f t="shared" si="28"/>
        <v/>
      </c>
      <c r="BO37" t="str">
        <f t="shared" si="28"/>
        <v/>
      </c>
      <c r="BP37" t="str">
        <f t="shared" si="28"/>
        <v/>
      </c>
      <c r="BQ37" t="str">
        <f t="shared" si="28"/>
        <v/>
      </c>
      <c r="BR37" t="str">
        <f t="shared" si="28"/>
        <v/>
      </c>
      <c r="BS37" t="str">
        <f t="shared" si="28"/>
        <v/>
      </c>
      <c r="BT37" t="str">
        <f t="shared" si="28"/>
        <v/>
      </c>
      <c r="BU37" t="str">
        <f t="shared" si="28"/>
        <v/>
      </c>
      <c r="BV37" t="str">
        <f t="shared" si="28"/>
        <v/>
      </c>
      <c r="BW37" t="str">
        <f t="shared" si="28"/>
        <v/>
      </c>
      <c r="BX37" t="str">
        <f t="shared" si="28"/>
        <v/>
      </c>
      <c r="BY37" t="str">
        <f t="shared" si="28"/>
        <v/>
      </c>
      <c r="BZ37" t="str">
        <f t="shared" si="28"/>
        <v/>
      </c>
      <c r="CA37" t="str">
        <f t="shared" si="28"/>
        <v/>
      </c>
      <c r="CB37" t="str">
        <f t="shared" si="28"/>
        <v/>
      </c>
      <c r="CC37" t="str">
        <f t="shared" si="28"/>
        <v/>
      </c>
      <c r="CD37" t="str">
        <f t="shared" si="24"/>
        <v/>
      </c>
      <c r="CE37" t="str">
        <f t="shared" si="21"/>
        <v/>
      </c>
      <c r="CF37" t="str">
        <f t="shared" si="21"/>
        <v/>
      </c>
      <c r="CG37" t="str">
        <f t="shared" si="21"/>
        <v/>
      </c>
      <c r="CH37" t="str">
        <f t="shared" si="21"/>
        <v/>
      </c>
      <c r="CI37" t="str">
        <f t="shared" si="21"/>
        <v/>
      </c>
      <c r="CJ37" t="str">
        <f t="shared" si="21"/>
        <v/>
      </c>
      <c r="CK37">
        <f>AX$4</f>
        <v>37</v>
      </c>
      <c r="CL37">
        <f t="shared" si="19"/>
        <v>0</v>
      </c>
      <c r="CM37">
        <f t="shared" si="25"/>
        <v>0</v>
      </c>
      <c r="CN37">
        <f t="shared" si="26"/>
        <v>0</v>
      </c>
      <c r="CO37">
        <f t="shared" si="20"/>
        <v>0</v>
      </c>
      <c r="CP37">
        <f t="shared" si="7"/>
        <v>0</v>
      </c>
      <c r="CQ37">
        <f t="shared" si="7"/>
        <v>0</v>
      </c>
      <c r="CS37" t="str">
        <f t="shared" si="17"/>
        <v/>
      </c>
      <c r="CT37" t="str">
        <f t="shared" si="11"/>
        <v/>
      </c>
      <c r="CU37" t="str">
        <f t="shared" si="12"/>
        <v/>
      </c>
      <c r="CV37" t="str">
        <f t="shared" si="13"/>
        <v/>
      </c>
      <c r="CW37" t="str">
        <f t="shared" si="14"/>
        <v/>
      </c>
      <c r="CX37" t="str">
        <f t="shared" si="15"/>
        <v/>
      </c>
      <c r="CY37" t="str">
        <f ca="1">IF(CO37=0,"",INDEX(Input!$J$3:$J$72,MATCH(sorteringsmaskine!CT37,Input!$A$3:$A$72,0)))</f>
        <v/>
      </c>
      <c r="CZ37">
        <f ca="1">IF(OR(CY37="",CY37=0)=TRUE,1,Forudsætninger!$B$4)</f>
        <v>1</v>
      </c>
    </row>
    <row r="38" spans="1:104">
      <c r="A38">
        <v>38</v>
      </c>
      <c r="B38">
        <f ca="1">Input!B35</f>
        <v>0</v>
      </c>
      <c r="C38">
        <f ca="1">Input!A35</f>
        <v>0</v>
      </c>
      <c r="D38">
        <f ca="1">Input!D35</f>
        <v>0</v>
      </c>
      <c r="E38">
        <f ca="1">SUM(Beregninger!B35:AY35)</f>
        <v>0</v>
      </c>
      <c r="F38" s="7">
        <f ca="1">Beregninger!AZ35</f>
        <v>0</v>
      </c>
      <c r="G38" s="7">
        <f ca="1">Beregninger!CY35</f>
        <v>0</v>
      </c>
      <c r="H38">
        <f ca="1">IF(Input!$B35="I",5,0)</f>
        <v>0</v>
      </c>
      <c r="I38">
        <f ca="1">IF(Input!$B35="II",4,0)</f>
        <v>0</v>
      </c>
      <c r="J38">
        <f ca="1">IF(Input!$B35="III",3,0)</f>
        <v>0</v>
      </c>
      <c r="K38">
        <f ca="1">IF(Input!$B35="IV",2,0)</f>
        <v>0</v>
      </c>
      <c r="L38">
        <f ca="1">IF(Input!$C35="Økonomisk",0.5,0)</f>
        <v>0</v>
      </c>
      <c r="M38">
        <f t="shared" si="8"/>
        <v>-100</v>
      </c>
      <c r="N38">
        <f ca="1">IF(Input!$C35="Miljø",0.1,0)</f>
        <v>0</v>
      </c>
      <c r="O38">
        <v>6.6999999999999603E-3</v>
      </c>
      <c r="P38">
        <f ca="1">IF(Input!A35="",-1000,0)</f>
        <v>-1000</v>
      </c>
      <c r="Q38">
        <f t="shared" ref="Q38:Q69" si="33">SUM(H38:P38)</f>
        <v>-1099.9933000000001</v>
      </c>
      <c r="R38">
        <f t="shared" ref="R38:R69" si="34">RANK(Q38,$Q$6:$Q$75)</f>
        <v>33</v>
      </c>
      <c r="S38" t="str">
        <f t="shared" si="29"/>
        <v/>
      </c>
      <c r="T38" t="str">
        <f t="shared" si="29"/>
        <v/>
      </c>
      <c r="U38" t="str">
        <f t="shared" si="29"/>
        <v/>
      </c>
      <c r="V38" t="str">
        <f t="shared" si="29"/>
        <v/>
      </c>
      <c r="W38" t="str">
        <f t="shared" si="29"/>
        <v/>
      </c>
      <c r="X38" t="str">
        <f t="shared" si="29"/>
        <v/>
      </c>
      <c r="Y38" t="str">
        <f t="shared" si="29"/>
        <v/>
      </c>
      <c r="Z38" t="str">
        <f t="shared" si="29"/>
        <v/>
      </c>
      <c r="AA38" t="str">
        <f t="shared" si="29"/>
        <v/>
      </c>
      <c r="AB38" t="str">
        <f t="shared" si="29"/>
        <v/>
      </c>
      <c r="AC38" t="str">
        <f t="shared" si="29"/>
        <v/>
      </c>
      <c r="AD38" t="str">
        <f t="shared" si="29"/>
        <v/>
      </c>
      <c r="AE38" t="str">
        <f t="shared" si="29"/>
        <v/>
      </c>
      <c r="AF38" t="str">
        <f t="shared" si="29"/>
        <v/>
      </c>
      <c r="AG38" t="str">
        <f t="shared" si="29"/>
        <v/>
      </c>
      <c r="AH38" t="str">
        <f t="shared" si="29"/>
        <v/>
      </c>
      <c r="AI38" t="str">
        <f t="shared" si="27"/>
        <v/>
      </c>
      <c r="AJ38" t="str">
        <f t="shared" si="27"/>
        <v/>
      </c>
      <c r="AK38" t="str">
        <f t="shared" si="27"/>
        <v/>
      </c>
      <c r="AL38" t="str">
        <f t="shared" si="27"/>
        <v/>
      </c>
      <c r="AM38" t="str">
        <f t="shared" si="27"/>
        <v/>
      </c>
      <c r="AN38" t="str">
        <f t="shared" si="27"/>
        <v/>
      </c>
      <c r="AO38" t="str">
        <f t="shared" si="27"/>
        <v/>
      </c>
      <c r="AP38" t="str">
        <f t="shared" si="27"/>
        <v/>
      </c>
      <c r="AQ38" t="str">
        <f t="shared" si="31"/>
        <v/>
      </c>
      <c r="AR38" t="str">
        <f t="shared" si="31"/>
        <v/>
      </c>
      <c r="AS38" t="str">
        <f t="shared" si="31"/>
        <v/>
      </c>
      <c r="AT38" t="str">
        <f t="shared" si="31"/>
        <v/>
      </c>
      <c r="AU38" t="str">
        <f t="shared" si="31"/>
        <v/>
      </c>
      <c r="AV38" t="str">
        <f t="shared" si="31"/>
        <v/>
      </c>
      <c r="AW38" t="str">
        <f t="shared" si="31"/>
        <v/>
      </c>
      <c r="AX38" t="str">
        <f t="shared" si="31"/>
        <v/>
      </c>
      <c r="AY38">
        <f t="shared" si="31"/>
        <v>38</v>
      </c>
      <c r="AZ38" t="str">
        <f t="shared" si="31"/>
        <v/>
      </c>
      <c r="BA38" t="str">
        <f t="shared" si="31"/>
        <v/>
      </c>
      <c r="BB38" t="str">
        <f t="shared" si="31"/>
        <v/>
      </c>
      <c r="BC38" t="str">
        <f t="shared" si="31"/>
        <v/>
      </c>
      <c r="BD38" t="str">
        <f t="shared" si="31"/>
        <v/>
      </c>
      <c r="BE38" t="str">
        <f t="shared" si="31"/>
        <v/>
      </c>
      <c r="BF38" t="str">
        <f t="shared" si="31"/>
        <v/>
      </c>
      <c r="BG38" t="str">
        <f t="shared" si="32"/>
        <v/>
      </c>
      <c r="BH38" t="str">
        <f t="shared" si="32"/>
        <v/>
      </c>
      <c r="BI38" t="str">
        <f t="shared" si="32"/>
        <v/>
      </c>
      <c r="BJ38" t="str">
        <f t="shared" si="32"/>
        <v/>
      </c>
      <c r="BK38" t="str">
        <f t="shared" si="32"/>
        <v/>
      </c>
      <c r="BL38" t="str">
        <f t="shared" si="32"/>
        <v/>
      </c>
      <c r="BM38" t="str">
        <f t="shared" si="32"/>
        <v/>
      </c>
      <c r="BN38" t="str">
        <f t="shared" si="28"/>
        <v/>
      </c>
      <c r="BO38" t="str">
        <f t="shared" si="28"/>
        <v/>
      </c>
      <c r="BP38" t="str">
        <f t="shared" si="28"/>
        <v/>
      </c>
      <c r="BQ38" t="str">
        <f t="shared" si="28"/>
        <v/>
      </c>
      <c r="BR38" t="str">
        <f t="shared" si="28"/>
        <v/>
      </c>
      <c r="BS38" t="str">
        <f t="shared" si="28"/>
        <v/>
      </c>
      <c r="BT38" t="str">
        <f t="shared" si="28"/>
        <v/>
      </c>
      <c r="BU38" t="str">
        <f t="shared" si="28"/>
        <v/>
      </c>
      <c r="BV38" t="str">
        <f t="shared" si="28"/>
        <v/>
      </c>
      <c r="BW38" t="str">
        <f t="shared" si="28"/>
        <v/>
      </c>
      <c r="BX38" t="str">
        <f t="shared" si="28"/>
        <v/>
      </c>
      <c r="BY38" t="str">
        <f t="shared" si="28"/>
        <v/>
      </c>
      <c r="BZ38" t="str">
        <f t="shared" si="28"/>
        <v/>
      </c>
      <c r="CA38" t="str">
        <f t="shared" si="28"/>
        <v/>
      </c>
      <c r="CB38" t="str">
        <f t="shared" si="28"/>
        <v/>
      </c>
      <c r="CC38" t="str">
        <f t="shared" si="28"/>
        <v/>
      </c>
      <c r="CD38" t="str">
        <f t="shared" si="24"/>
        <v/>
      </c>
      <c r="CE38" t="str">
        <f t="shared" si="21"/>
        <v/>
      </c>
      <c r="CF38" t="str">
        <f t="shared" si="21"/>
        <v/>
      </c>
      <c r="CG38" t="str">
        <f t="shared" si="21"/>
        <v/>
      </c>
      <c r="CH38" t="str">
        <f t="shared" si="21"/>
        <v/>
      </c>
      <c r="CI38" t="str">
        <f t="shared" si="21"/>
        <v/>
      </c>
      <c r="CJ38" t="str">
        <f t="shared" si="21"/>
        <v/>
      </c>
      <c r="CK38">
        <f>AY$4</f>
        <v>38</v>
      </c>
      <c r="CL38">
        <f t="shared" si="19"/>
        <v>0</v>
      </c>
      <c r="CM38">
        <f t="shared" si="25"/>
        <v>0</v>
      </c>
      <c r="CN38">
        <f t="shared" si="26"/>
        <v>0</v>
      </c>
      <c r="CO38">
        <f t="shared" si="20"/>
        <v>0</v>
      </c>
      <c r="CP38">
        <f t="shared" si="7"/>
        <v>0</v>
      </c>
      <c r="CQ38">
        <f t="shared" si="7"/>
        <v>0</v>
      </c>
      <c r="CS38" t="str">
        <f t="shared" si="17"/>
        <v/>
      </c>
      <c r="CT38" t="str">
        <f t="shared" si="11"/>
        <v/>
      </c>
      <c r="CU38" t="str">
        <f t="shared" si="12"/>
        <v/>
      </c>
      <c r="CV38" t="str">
        <f t="shared" si="13"/>
        <v/>
      </c>
      <c r="CW38" t="str">
        <f t="shared" si="14"/>
        <v/>
      </c>
      <c r="CX38" t="str">
        <f t="shared" si="15"/>
        <v/>
      </c>
      <c r="CY38" t="str">
        <f ca="1">IF(CO38=0,"",INDEX(Input!$J$3:$J$72,MATCH(sorteringsmaskine!CT38,Input!$A$3:$A$72,0)))</f>
        <v/>
      </c>
      <c r="CZ38">
        <f ca="1">IF(OR(CY38="",CY38=0)=TRUE,1,Forudsætninger!$B$4)</f>
        <v>1</v>
      </c>
    </row>
    <row r="39" spans="1:104">
      <c r="A39">
        <v>39</v>
      </c>
      <c r="B39">
        <f ca="1">Input!B36</f>
        <v>0</v>
      </c>
      <c r="C39">
        <f ca="1">Input!A36</f>
        <v>0</v>
      </c>
      <c r="D39">
        <f ca="1">Input!D36</f>
        <v>0</v>
      </c>
      <c r="E39">
        <f ca="1">SUM(Beregninger!B36:AY36)</f>
        <v>0</v>
      </c>
      <c r="F39" s="7">
        <f ca="1">Beregninger!AZ36</f>
        <v>0</v>
      </c>
      <c r="G39" s="7">
        <f ca="1">Beregninger!CY36</f>
        <v>0</v>
      </c>
      <c r="H39">
        <f ca="1">IF(Input!$B36="I",5,0)</f>
        <v>0</v>
      </c>
      <c r="I39">
        <f ca="1">IF(Input!$B36="II",4,0)</f>
        <v>0</v>
      </c>
      <c r="J39">
        <f ca="1">IF(Input!$B36="III",3,0)</f>
        <v>0</v>
      </c>
      <c r="K39">
        <f ca="1">IF(Input!$B36="IV",2,0)</f>
        <v>0</v>
      </c>
      <c r="L39">
        <f ca="1">IF(Input!$C36="Økonomisk",0.5,0)</f>
        <v>0</v>
      </c>
      <c r="M39">
        <f t="shared" si="8"/>
        <v>-100</v>
      </c>
      <c r="N39">
        <f ca="1">IF(Input!$C36="Miljø",0.1,0)</f>
        <v>0</v>
      </c>
      <c r="O39">
        <v>6.5999999999999601E-3</v>
      </c>
      <c r="P39">
        <f ca="1">IF(Input!A36="",-1000,0)</f>
        <v>-1000</v>
      </c>
      <c r="Q39">
        <f t="shared" si="33"/>
        <v>-1099.9934000000001</v>
      </c>
      <c r="R39">
        <f t="shared" si="34"/>
        <v>34</v>
      </c>
      <c r="S39" t="str">
        <f t="shared" si="29"/>
        <v/>
      </c>
      <c r="T39" t="str">
        <f t="shared" si="29"/>
        <v/>
      </c>
      <c r="U39" t="str">
        <f t="shared" si="29"/>
        <v/>
      </c>
      <c r="V39" t="str">
        <f t="shared" si="29"/>
        <v/>
      </c>
      <c r="W39" t="str">
        <f t="shared" si="29"/>
        <v/>
      </c>
      <c r="X39" t="str">
        <f t="shared" si="29"/>
        <v/>
      </c>
      <c r="Y39" t="str">
        <f t="shared" si="29"/>
        <v/>
      </c>
      <c r="Z39" t="str">
        <f t="shared" si="29"/>
        <v/>
      </c>
      <c r="AA39" t="str">
        <f t="shared" si="29"/>
        <v/>
      </c>
      <c r="AB39" t="str">
        <f t="shared" si="29"/>
        <v/>
      </c>
      <c r="AC39" t="str">
        <f t="shared" si="29"/>
        <v/>
      </c>
      <c r="AD39" t="str">
        <f t="shared" si="29"/>
        <v/>
      </c>
      <c r="AE39" t="str">
        <f t="shared" si="29"/>
        <v/>
      </c>
      <c r="AF39" t="str">
        <f t="shared" si="29"/>
        <v/>
      </c>
      <c r="AG39" t="str">
        <f t="shared" si="29"/>
        <v/>
      </c>
      <c r="AH39" t="str">
        <f t="shared" si="29"/>
        <v/>
      </c>
      <c r="AI39" t="str">
        <f t="shared" si="27"/>
        <v/>
      </c>
      <c r="AJ39" t="str">
        <f t="shared" si="27"/>
        <v/>
      </c>
      <c r="AK39" t="str">
        <f t="shared" si="27"/>
        <v/>
      </c>
      <c r="AL39" t="str">
        <f t="shared" si="27"/>
        <v/>
      </c>
      <c r="AM39" t="str">
        <f t="shared" si="27"/>
        <v/>
      </c>
      <c r="AN39" t="str">
        <f t="shared" si="27"/>
        <v/>
      </c>
      <c r="AO39" t="str">
        <f t="shared" si="27"/>
        <v/>
      </c>
      <c r="AP39" t="str">
        <f t="shared" si="27"/>
        <v/>
      </c>
      <c r="AQ39" t="str">
        <f t="shared" si="31"/>
        <v/>
      </c>
      <c r="AR39" t="str">
        <f t="shared" si="31"/>
        <v/>
      </c>
      <c r="AS39" t="str">
        <f t="shared" si="31"/>
        <v/>
      </c>
      <c r="AT39" t="str">
        <f t="shared" si="31"/>
        <v/>
      </c>
      <c r="AU39" t="str">
        <f t="shared" si="31"/>
        <v/>
      </c>
      <c r="AV39" t="str">
        <f t="shared" si="31"/>
        <v/>
      </c>
      <c r="AW39" t="str">
        <f t="shared" si="31"/>
        <v/>
      </c>
      <c r="AX39" t="str">
        <f t="shared" si="31"/>
        <v/>
      </c>
      <c r="AY39" t="str">
        <f t="shared" si="31"/>
        <v/>
      </c>
      <c r="AZ39">
        <f t="shared" si="31"/>
        <v>39</v>
      </c>
      <c r="BA39" t="str">
        <f t="shared" si="31"/>
        <v/>
      </c>
      <c r="BB39" t="str">
        <f t="shared" si="31"/>
        <v/>
      </c>
      <c r="BC39" t="str">
        <f t="shared" si="31"/>
        <v/>
      </c>
      <c r="BD39" t="str">
        <f t="shared" si="31"/>
        <v/>
      </c>
      <c r="BE39" t="str">
        <f t="shared" si="31"/>
        <v/>
      </c>
      <c r="BF39" t="str">
        <f t="shared" si="31"/>
        <v/>
      </c>
      <c r="BG39" t="str">
        <f t="shared" si="32"/>
        <v/>
      </c>
      <c r="BH39" t="str">
        <f t="shared" si="32"/>
        <v/>
      </c>
      <c r="BI39" t="str">
        <f t="shared" si="32"/>
        <v/>
      </c>
      <c r="BJ39" t="str">
        <f t="shared" si="32"/>
        <v/>
      </c>
      <c r="BK39" t="str">
        <f t="shared" si="32"/>
        <v/>
      </c>
      <c r="BL39" t="str">
        <f t="shared" si="32"/>
        <v/>
      </c>
      <c r="BM39" t="str">
        <f t="shared" si="32"/>
        <v/>
      </c>
      <c r="BN39" t="str">
        <f t="shared" si="28"/>
        <v/>
      </c>
      <c r="BO39" t="str">
        <f t="shared" si="28"/>
        <v/>
      </c>
      <c r="BP39" t="str">
        <f t="shared" si="28"/>
        <v/>
      </c>
      <c r="BQ39" t="str">
        <f t="shared" si="28"/>
        <v/>
      </c>
      <c r="BR39" t="str">
        <f t="shared" si="28"/>
        <v/>
      </c>
      <c r="BS39" t="str">
        <f t="shared" si="28"/>
        <v/>
      </c>
      <c r="BT39" t="str">
        <f t="shared" si="28"/>
        <v/>
      </c>
      <c r="BU39" t="str">
        <f t="shared" si="28"/>
        <v/>
      </c>
      <c r="BV39" t="str">
        <f t="shared" si="28"/>
        <v/>
      </c>
      <c r="BW39" t="str">
        <f t="shared" si="28"/>
        <v/>
      </c>
      <c r="BX39" t="str">
        <f t="shared" si="28"/>
        <v/>
      </c>
      <c r="BY39" t="str">
        <f t="shared" si="28"/>
        <v/>
      </c>
      <c r="BZ39" t="str">
        <f t="shared" si="28"/>
        <v/>
      </c>
      <c r="CA39" t="str">
        <f t="shared" si="28"/>
        <v/>
      </c>
      <c r="CB39" t="str">
        <f t="shared" si="28"/>
        <v/>
      </c>
      <c r="CC39" t="str">
        <f t="shared" si="28"/>
        <v/>
      </c>
      <c r="CD39" t="str">
        <f t="shared" si="24"/>
        <v/>
      </c>
      <c r="CE39" t="str">
        <f t="shared" si="21"/>
        <v/>
      </c>
      <c r="CF39" t="str">
        <f t="shared" si="21"/>
        <v/>
      </c>
      <c r="CG39" t="str">
        <f t="shared" si="21"/>
        <v/>
      </c>
      <c r="CH39" t="str">
        <f t="shared" si="21"/>
        <v/>
      </c>
      <c r="CI39" t="str">
        <f t="shared" si="21"/>
        <v/>
      </c>
      <c r="CJ39" t="str">
        <f t="shared" si="21"/>
        <v/>
      </c>
      <c r="CK39">
        <f>AZ$4</f>
        <v>39</v>
      </c>
      <c r="CL39">
        <f t="shared" si="19"/>
        <v>0</v>
      </c>
      <c r="CM39">
        <f t="shared" si="25"/>
        <v>0</v>
      </c>
      <c r="CN39">
        <f t="shared" si="26"/>
        <v>0</v>
      </c>
      <c r="CO39">
        <f t="shared" si="20"/>
        <v>0</v>
      </c>
      <c r="CP39">
        <f t="shared" si="7"/>
        <v>0</v>
      </c>
      <c r="CQ39">
        <f t="shared" si="7"/>
        <v>0</v>
      </c>
      <c r="CS39" t="str">
        <f t="shared" si="17"/>
        <v/>
      </c>
      <c r="CT39" t="str">
        <f t="shared" si="11"/>
        <v/>
      </c>
      <c r="CU39" t="str">
        <f t="shared" si="12"/>
        <v/>
      </c>
      <c r="CV39" t="str">
        <f t="shared" si="13"/>
        <v/>
      </c>
      <c r="CW39" t="str">
        <f t="shared" si="14"/>
        <v/>
      </c>
      <c r="CX39" t="str">
        <f t="shared" si="15"/>
        <v/>
      </c>
      <c r="CY39" t="str">
        <f ca="1">IF(CO39=0,"",INDEX(Input!$J$3:$J$72,MATCH(sorteringsmaskine!CT39,Input!$A$3:$A$72,0)))</f>
        <v/>
      </c>
      <c r="CZ39">
        <f ca="1">IF(OR(CY39="",CY39=0)=TRUE,1,Forudsætninger!$B$4)</f>
        <v>1</v>
      </c>
    </row>
    <row r="40" spans="1:104">
      <c r="A40">
        <v>40</v>
      </c>
      <c r="B40">
        <f ca="1">Input!B37</f>
        <v>0</v>
      </c>
      <c r="C40">
        <f ca="1">Input!A37</f>
        <v>0</v>
      </c>
      <c r="D40">
        <f ca="1">Input!D37</f>
        <v>0</v>
      </c>
      <c r="E40">
        <f ca="1">SUM(Beregninger!B37:AY37)</f>
        <v>0</v>
      </c>
      <c r="F40" s="7">
        <f ca="1">Beregninger!AZ37</f>
        <v>0</v>
      </c>
      <c r="G40" s="7">
        <f ca="1">Beregninger!CY37</f>
        <v>0</v>
      </c>
      <c r="H40">
        <f ca="1">IF(Input!$B37="I",5,0)</f>
        <v>0</v>
      </c>
      <c r="I40">
        <f ca="1">IF(Input!$B37="II",4,0)</f>
        <v>0</v>
      </c>
      <c r="J40">
        <f ca="1">IF(Input!$B37="III",3,0)</f>
        <v>0</v>
      </c>
      <c r="K40">
        <f ca="1">IF(Input!$B37="IV",2,0)</f>
        <v>0</v>
      </c>
      <c r="L40">
        <f ca="1">IF(Input!$C37="Økonomisk",0.5,0)</f>
        <v>0</v>
      </c>
      <c r="M40">
        <f t="shared" si="8"/>
        <v>-100</v>
      </c>
      <c r="N40">
        <f ca="1">IF(Input!$C37="Miljø",0.1,0)</f>
        <v>0</v>
      </c>
      <c r="O40">
        <v>6.4999999999999598E-3</v>
      </c>
      <c r="P40">
        <f ca="1">IF(Input!A37="",-1000,0)</f>
        <v>-1000</v>
      </c>
      <c r="Q40">
        <f t="shared" si="33"/>
        <v>-1099.9935</v>
      </c>
      <c r="R40">
        <f t="shared" si="34"/>
        <v>35</v>
      </c>
      <c r="S40" t="str">
        <f t="shared" si="29"/>
        <v/>
      </c>
      <c r="T40" t="str">
        <f t="shared" si="29"/>
        <v/>
      </c>
      <c r="U40" t="str">
        <f t="shared" si="29"/>
        <v/>
      </c>
      <c r="V40" t="str">
        <f t="shared" si="29"/>
        <v/>
      </c>
      <c r="W40" t="str">
        <f t="shared" si="29"/>
        <v/>
      </c>
      <c r="X40" t="str">
        <f t="shared" si="29"/>
        <v/>
      </c>
      <c r="Y40" t="str">
        <f t="shared" si="29"/>
        <v/>
      </c>
      <c r="Z40" t="str">
        <f t="shared" si="29"/>
        <v/>
      </c>
      <c r="AA40" t="str">
        <f t="shared" si="29"/>
        <v/>
      </c>
      <c r="AB40" t="str">
        <f t="shared" si="29"/>
        <v/>
      </c>
      <c r="AC40" t="str">
        <f t="shared" si="29"/>
        <v/>
      </c>
      <c r="AD40" t="str">
        <f t="shared" si="29"/>
        <v/>
      </c>
      <c r="AE40" t="str">
        <f t="shared" si="29"/>
        <v/>
      </c>
      <c r="AF40" t="str">
        <f t="shared" si="29"/>
        <v/>
      </c>
      <c r="AG40" t="str">
        <f t="shared" si="29"/>
        <v/>
      </c>
      <c r="AH40" t="str">
        <f t="shared" si="29"/>
        <v/>
      </c>
      <c r="AI40" t="str">
        <f t="shared" si="27"/>
        <v/>
      </c>
      <c r="AJ40" t="str">
        <f t="shared" si="27"/>
        <v/>
      </c>
      <c r="AK40" t="str">
        <f t="shared" si="27"/>
        <v/>
      </c>
      <c r="AL40" t="str">
        <f t="shared" si="27"/>
        <v/>
      </c>
      <c r="AM40" t="str">
        <f t="shared" si="27"/>
        <v/>
      </c>
      <c r="AN40" t="str">
        <f t="shared" si="27"/>
        <v/>
      </c>
      <c r="AO40" t="str">
        <f t="shared" si="27"/>
        <v/>
      </c>
      <c r="AP40" t="str">
        <f t="shared" si="27"/>
        <v/>
      </c>
      <c r="AQ40" t="str">
        <f t="shared" si="31"/>
        <v/>
      </c>
      <c r="AR40" t="str">
        <f t="shared" si="31"/>
        <v/>
      </c>
      <c r="AS40" t="str">
        <f t="shared" si="31"/>
        <v/>
      </c>
      <c r="AT40" t="str">
        <f t="shared" si="31"/>
        <v/>
      </c>
      <c r="AU40" t="str">
        <f t="shared" si="31"/>
        <v/>
      </c>
      <c r="AV40" t="str">
        <f t="shared" si="31"/>
        <v/>
      </c>
      <c r="AW40" t="str">
        <f t="shared" si="31"/>
        <v/>
      </c>
      <c r="AX40" t="str">
        <f t="shared" si="31"/>
        <v/>
      </c>
      <c r="AY40" t="str">
        <f t="shared" si="31"/>
        <v/>
      </c>
      <c r="AZ40" t="str">
        <f t="shared" si="31"/>
        <v/>
      </c>
      <c r="BA40">
        <f t="shared" si="31"/>
        <v>40</v>
      </c>
      <c r="BB40" t="str">
        <f t="shared" si="31"/>
        <v/>
      </c>
      <c r="BC40" t="str">
        <f t="shared" si="31"/>
        <v/>
      </c>
      <c r="BD40" t="str">
        <f t="shared" si="31"/>
        <v/>
      </c>
      <c r="BE40" t="str">
        <f t="shared" si="31"/>
        <v/>
      </c>
      <c r="BF40" t="str">
        <f t="shared" si="31"/>
        <v/>
      </c>
      <c r="BG40" t="str">
        <f t="shared" si="32"/>
        <v/>
      </c>
      <c r="BH40" t="str">
        <f t="shared" si="32"/>
        <v/>
      </c>
      <c r="BI40" t="str">
        <f t="shared" si="32"/>
        <v/>
      </c>
      <c r="BJ40" t="str">
        <f t="shared" si="32"/>
        <v/>
      </c>
      <c r="BK40" t="str">
        <f t="shared" si="32"/>
        <v/>
      </c>
      <c r="BL40" t="str">
        <f t="shared" si="32"/>
        <v/>
      </c>
      <c r="BM40" t="str">
        <f t="shared" si="32"/>
        <v/>
      </c>
      <c r="BN40" t="str">
        <f t="shared" si="28"/>
        <v/>
      </c>
      <c r="BO40" t="str">
        <f t="shared" si="28"/>
        <v/>
      </c>
      <c r="BP40" t="str">
        <f t="shared" si="28"/>
        <v/>
      </c>
      <c r="BQ40" t="str">
        <f t="shared" si="28"/>
        <v/>
      </c>
      <c r="BR40" t="str">
        <f t="shared" si="28"/>
        <v/>
      </c>
      <c r="BS40" t="str">
        <f t="shared" si="28"/>
        <v/>
      </c>
      <c r="BT40" t="str">
        <f t="shared" si="28"/>
        <v/>
      </c>
      <c r="BU40" t="str">
        <f t="shared" si="28"/>
        <v/>
      </c>
      <c r="BV40" t="str">
        <f t="shared" si="28"/>
        <v/>
      </c>
      <c r="BW40" t="str">
        <f t="shared" si="28"/>
        <v/>
      </c>
      <c r="BX40" t="str">
        <f t="shared" si="28"/>
        <v/>
      </c>
      <c r="BY40" t="str">
        <f t="shared" si="28"/>
        <v/>
      </c>
      <c r="BZ40" t="str">
        <f t="shared" si="28"/>
        <v/>
      </c>
      <c r="CA40" t="str">
        <f t="shared" si="28"/>
        <v/>
      </c>
      <c r="CB40" t="str">
        <f t="shared" si="28"/>
        <v/>
      </c>
      <c r="CC40" t="str">
        <f t="shared" si="28"/>
        <v/>
      </c>
      <c r="CD40" t="str">
        <f t="shared" si="24"/>
        <v/>
      </c>
      <c r="CE40" t="str">
        <f t="shared" si="21"/>
        <v/>
      </c>
      <c r="CF40" t="str">
        <f t="shared" si="21"/>
        <v/>
      </c>
      <c r="CG40" t="str">
        <f t="shared" si="21"/>
        <v/>
      </c>
      <c r="CH40" t="str">
        <f t="shared" si="21"/>
        <v/>
      </c>
      <c r="CI40" t="str">
        <f t="shared" si="21"/>
        <v/>
      </c>
      <c r="CJ40" t="str">
        <f t="shared" si="21"/>
        <v/>
      </c>
      <c r="CK40">
        <f>BA$4</f>
        <v>40</v>
      </c>
      <c r="CL40">
        <f t="shared" si="19"/>
        <v>0</v>
      </c>
      <c r="CM40">
        <f t="shared" si="25"/>
        <v>0</v>
      </c>
      <c r="CN40">
        <f t="shared" si="26"/>
        <v>0</v>
      </c>
      <c r="CO40">
        <f t="shared" si="20"/>
        <v>0</v>
      </c>
      <c r="CP40">
        <f t="shared" si="7"/>
        <v>0</v>
      </c>
      <c r="CQ40">
        <f t="shared" si="7"/>
        <v>0</v>
      </c>
      <c r="CS40" t="str">
        <f t="shared" si="17"/>
        <v/>
      </c>
      <c r="CT40" t="str">
        <f t="shared" si="11"/>
        <v/>
      </c>
      <c r="CU40" t="str">
        <f t="shared" si="12"/>
        <v/>
      </c>
      <c r="CV40" t="str">
        <f t="shared" si="13"/>
        <v/>
      </c>
      <c r="CW40" t="str">
        <f t="shared" si="14"/>
        <v/>
      </c>
      <c r="CX40" t="str">
        <f t="shared" si="15"/>
        <v/>
      </c>
      <c r="CY40" t="str">
        <f ca="1">IF(CO40=0,"",INDEX(Input!$J$3:$J$72,MATCH(sorteringsmaskine!CT40,Input!$A$3:$A$72,0)))</f>
        <v/>
      </c>
      <c r="CZ40">
        <f ca="1">IF(OR(CY40="",CY40=0)=TRUE,1,Forudsætninger!$B$4)</f>
        <v>1</v>
      </c>
    </row>
    <row r="41" spans="1:104">
      <c r="A41">
        <v>41</v>
      </c>
      <c r="B41">
        <f ca="1">Input!B38</f>
        <v>0</v>
      </c>
      <c r="C41">
        <f ca="1">Input!A38</f>
        <v>0</v>
      </c>
      <c r="D41">
        <f ca="1">Input!D38</f>
        <v>0</v>
      </c>
      <c r="E41">
        <f ca="1">SUM(Beregninger!B38:AY38)</f>
        <v>0</v>
      </c>
      <c r="F41" s="7">
        <f ca="1">Beregninger!AZ38</f>
        <v>0</v>
      </c>
      <c r="G41" s="7">
        <f ca="1">Beregninger!CY38</f>
        <v>0</v>
      </c>
      <c r="H41">
        <f ca="1">IF(Input!$B38="I",5,0)</f>
        <v>0</v>
      </c>
      <c r="I41">
        <f ca="1">IF(Input!$B38="II",4,0)</f>
        <v>0</v>
      </c>
      <c r="J41">
        <f ca="1">IF(Input!$B38="III",3,0)</f>
        <v>0</v>
      </c>
      <c r="K41">
        <f ca="1">IF(Input!$B38="IV",2,0)</f>
        <v>0</v>
      </c>
      <c r="L41">
        <f ca="1">IF(Input!$C38="Økonomisk",0.5,0)</f>
        <v>0</v>
      </c>
      <c r="M41">
        <f t="shared" si="8"/>
        <v>-100</v>
      </c>
      <c r="N41">
        <f ca="1">IF(Input!$C38="Miljø",0.1,0)</f>
        <v>0</v>
      </c>
      <c r="O41">
        <v>6.3999999999999604E-3</v>
      </c>
      <c r="P41">
        <f ca="1">IF(Input!A38="",-1000,0)</f>
        <v>-1000</v>
      </c>
      <c r="Q41">
        <f t="shared" si="33"/>
        <v>-1099.9936</v>
      </c>
      <c r="R41">
        <f t="shared" si="34"/>
        <v>36</v>
      </c>
      <c r="S41" t="str">
        <f t="shared" si="29"/>
        <v/>
      </c>
      <c r="T41" t="str">
        <f t="shared" si="29"/>
        <v/>
      </c>
      <c r="U41" t="str">
        <f t="shared" si="29"/>
        <v/>
      </c>
      <c r="V41" t="str">
        <f t="shared" si="29"/>
        <v/>
      </c>
      <c r="W41" t="str">
        <f t="shared" si="29"/>
        <v/>
      </c>
      <c r="X41" t="str">
        <f t="shared" si="29"/>
        <v/>
      </c>
      <c r="Y41" t="str">
        <f t="shared" si="29"/>
        <v/>
      </c>
      <c r="Z41" t="str">
        <f t="shared" si="29"/>
        <v/>
      </c>
      <c r="AA41" t="str">
        <f t="shared" si="29"/>
        <v/>
      </c>
      <c r="AB41" t="str">
        <f t="shared" si="29"/>
        <v/>
      </c>
      <c r="AC41" t="str">
        <f t="shared" si="29"/>
        <v/>
      </c>
      <c r="AD41" t="str">
        <f t="shared" si="29"/>
        <v/>
      </c>
      <c r="AE41" t="str">
        <f t="shared" si="29"/>
        <v/>
      </c>
      <c r="AF41" t="str">
        <f t="shared" si="29"/>
        <v/>
      </c>
      <c r="AG41" t="str">
        <f t="shared" si="29"/>
        <v/>
      </c>
      <c r="AH41" t="str">
        <f t="shared" si="29"/>
        <v/>
      </c>
      <c r="AI41" t="str">
        <f t="shared" si="27"/>
        <v/>
      </c>
      <c r="AJ41" t="str">
        <f t="shared" si="27"/>
        <v/>
      </c>
      <c r="AK41" t="str">
        <f t="shared" si="27"/>
        <v/>
      </c>
      <c r="AL41" t="str">
        <f t="shared" si="27"/>
        <v/>
      </c>
      <c r="AM41" t="str">
        <f t="shared" si="27"/>
        <v/>
      </c>
      <c r="AN41" t="str">
        <f t="shared" si="27"/>
        <v/>
      </c>
      <c r="AO41" t="str">
        <f t="shared" si="27"/>
        <v/>
      </c>
      <c r="AP41" t="str">
        <f t="shared" si="27"/>
        <v/>
      </c>
      <c r="AQ41" t="str">
        <f t="shared" si="31"/>
        <v/>
      </c>
      <c r="AR41" t="str">
        <f t="shared" si="31"/>
        <v/>
      </c>
      <c r="AS41" t="str">
        <f t="shared" si="31"/>
        <v/>
      </c>
      <c r="AT41" t="str">
        <f t="shared" si="31"/>
        <v/>
      </c>
      <c r="AU41" t="str">
        <f t="shared" si="31"/>
        <v/>
      </c>
      <c r="AV41" t="str">
        <f t="shared" si="31"/>
        <v/>
      </c>
      <c r="AW41" t="str">
        <f t="shared" si="31"/>
        <v/>
      </c>
      <c r="AX41" t="str">
        <f t="shared" si="31"/>
        <v/>
      </c>
      <c r="AY41" t="str">
        <f t="shared" si="31"/>
        <v/>
      </c>
      <c r="AZ41" t="str">
        <f t="shared" si="31"/>
        <v/>
      </c>
      <c r="BA41" t="str">
        <f t="shared" si="31"/>
        <v/>
      </c>
      <c r="BB41">
        <f t="shared" si="31"/>
        <v>41</v>
      </c>
      <c r="BC41" t="str">
        <f t="shared" si="31"/>
        <v/>
      </c>
      <c r="BD41" t="str">
        <f t="shared" si="31"/>
        <v/>
      </c>
      <c r="BE41" t="str">
        <f t="shared" si="31"/>
        <v/>
      </c>
      <c r="BF41" t="str">
        <f t="shared" si="31"/>
        <v/>
      </c>
      <c r="BG41" t="str">
        <f t="shared" si="32"/>
        <v/>
      </c>
      <c r="BH41" t="str">
        <f t="shared" si="32"/>
        <v/>
      </c>
      <c r="BI41" t="str">
        <f t="shared" si="32"/>
        <v/>
      </c>
      <c r="BJ41" t="str">
        <f t="shared" si="32"/>
        <v/>
      </c>
      <c r="BK41" t="str">
        <f t="shared" si="32"/>
        <v/>
      </c>
      <c r="BL41" t="str">
        <f t="shared" si="32"/>
        <v/>
      </c>
      <c r="BM41" t="str">
        <f t="shared" si="32"/>
        <v/>
      </c>
      <c r="BN41" t="str">
        <f t="shared" si="28"/>
        <v/>
      </c>
      <c r="BO41" t="str">
        <f t="shared" si="28"/>
        <v/>
      </c>
      <c r="BP41" t="str">
        <f t="shared" si="28"/>
        <v/>
      </c>
      <c r="BQ41" t="str">
        <f t="shared" si="28"/>
        <v/>
      </c>
      <c r="BR41" t="str">
        <f t="shared" si="28"/>
        <v/>
      </c>
      <c r="BS41" t="str">
        <f t="shared" si="28"/>
        <v/>
      </c>
      <c r="BT41" t="str">
        <f t="shared" si="28"/>
        <v/>
      </c>
      <c r="BU41" t="str">
        <f t="shared" si="28"/>
        <v/>
      </c>
      <c r="BV41" t="str">
        <f t="shared" si="28"/>
        <v/>
      </c>
      <c r="BW41" t="str">
        <f t="shared" si="28"/>
        <v/>
      </c>
      <c r="BX41" t="str">
        <f t="shared" si="28"/>
        <v/>
      </c>
      <c r="BY41" t="str">
        <f t="shared" si="28"/>
        <v/>
      </c>
      <c r="BZ41" t="str">
        <f t="shared" si="28"/>
        <v/>
      </c>
      <c r="CA41" t="str">
        <f t="shared" si="28"/>
        <v/>
      </c>
      <c r="CB41" t="str">
        <f t="shared" si="28"/>
        <v/>
      </c>
      <c r="CC41" t="str">
        <f t="shared" si="28"/>
        <v/>
      </c>
      <c r="CD41" t="str">
        <f t="shared" si="24"/>
        <v/>
      </c>
      <c r="CE41" t="str">
        <f t="shared" si="21"/>
        <v/>
      </c>
      <c r="CF41" t="str">
        <f t="shared" si="21"/>
        <v/>
      </c>
      <c r="CG41" t="str">
        <f t="shared" si="21"/>
        <v/>
      </c>
      <c r="CH41" t="str">
        <f t="shared" si="21"/>
        <v/>
      </c>
      <c r="CI41" t="str">
        <f t="shared" si="21"/>
        <v/>
      </c>
      <c r="CJ41" t="str">
        <f t="shared" si="21"/>
        <v/>
      </c>
      <c r="CK41">
        <f>BB$4</f>
        <v>41</v>
      </c>
      <c r="CL41">
        <f t="shared" si="19"/>
        <v>0</v>
      </c>
      <c r="CM41">
        <f t="shared" si="25"/>
        <v>0</v>
      </c>
      <c r="CN41">
        <f t="shared" si="26"/>
        <v>0</v>
      </c>
      <c r="CO41">
        <f t="shared" si="20"/>
        <v>0</v>
      </c>
      <c r="CP41">
        <f t="shared" si="7"/>
        <v>0</v>
      </c>
      <c r="CQ41">
        <f t="shared" si="7"/>
        <v>0</v>
      </c>
      <c r="CS41" t="str">
        <f t="shared" si="17"/>
        <v/>
      </c>
      <c r="CT41" t="str">
        <f t="shared" si="11"/>
        <v/>
      </c>
      <c r="CU41" t="str">
        <f t="shared" si="12"/>
        <v/>
      </c>
      <c r="CV41" t="str">
        <f t="shared" si="13"/>
        <v/>
      </c>
      <c r="CW41" t="str">
        <f t="shared" si="14"/>
        <v/>
      </c>
      <c r="CX41" t="str">
        <f t="shared" si="15"/>
        <v/>
      </c>
      <c r="CY41" t="str">
        <f ca="1">IF(CO41=0,"",INDEX(Input!$J$3:$J$72,MATCH(sorteringsmaskine!CT41,Input!$A$3:$A$72,0)))</f>
        <v/>
      </c>
      <c r="CZ41">
        <f ca="1">IF(OR(CY41="",CY41=0)=TRUE,1,Forudsætninger!$B$4)</f>
        <v>1</v>
      </c>
    </row>
    <row r="42" spans="1:104">
      <c r="A42">
        <v>42</v>
      </c>
      <c r="B42">
        <f ca="1">Input!B39</f>
        <v>0</v>
      </c>
      <c r="C42">
        <f ca="1">Input!A39</f>
        <v>0</v>
      </c>
      <c r="D42">
        <f ca="1">Input!D39</f>
        <v>0</v>
      </c>
      <c r="E42">
        <f ca="1">SUM(Beregninger!B39:AY39)</f>
        <v>0</v>
      </c>
      <c r="F42" s="7">
        <f ca="1">Beregninger!AZ39</f>
        <v>0</v>
      </c>
      <c r="G42" s="7">
        <f ca="1">Beregninger!CY39</f>
        <v>0</v>
      </c>
      <c r="H42">
        <f ca="1">IF(Input!$B39="I",5,0)</f>
        <v>0</v>
      </c>
      <c r="I42">
        <f ca="1">IF(Input!$B39="II",4,0)</f>
        <v>0</v>
      </c>
      <c r="J42">
        <f ca="1">IF(Input!$B39="III",3,0)</f>
        <v>0</v>
      </c>
      <c r="K42">
        <f ca="1">IF(Input!$B39="IV",2,0)</f>
        <v>0</v>
      </c>
      <c r="L42">
        <f ca="1">IF(Input!$C39="Økonomisk",0.5,0)</f>
        <v>0</v>
      </c>
      <c r="M42">
        <f t="shared" si="8"/>
        <v>-100</v>
      </c>
      <c r="N42">
        <f ca="1">IF(Input!$C39="Miljø",0.1,0)</f>
        <v>0</v>
      </c>
      <c r="O42">
        <v>6.2999999999999601E-3</v>
      </c>
      <c r="P42">
        <f ca="1">IF(Input!A39="",-1000,0)</f>
        <v>-1000</v>
      </c>
      <c r="Q42">
        <f t="shared" si="33"/>
        <v>-1099.9937</v>
      </c>
      <c r="R42">
        <f t="shared" si="34"/>
        <v>37</v>
      </c>
      <c r="S42" t="str">
        <f t="shared" si="29"/>
        <v/>
      </c>
      <c r="T42" t="str">
        <f t="shared" si="29"/>
        <v/>
      </c>
      <c r="U42" t="str">
        <f t="shared" si="29"/>
        <v/>
      </c>
      <c r="V42" t="str">
        <f t="shared" si="29"/>
        <v/>
      </c>
      <c r="W42" t="str">
        <f t="shared" si="29"/>
        <v/>
      </c>
      <c r="X42" t="str">
        <f t="shared" si="29"/>
        <v/>
      </c>
      <c r="Y42" t="str">
        <f t="shared" si="29"/>
        <v/>
      </c>
      <c r="Z42" t="str">
        <f t="shared" si="29"/>
        <v/>
      </c>
      <c r="AA42" t="str">
        <f t="shared" si="29"/>
        <v/>
      </c>
      <c r="AB42" t="str">
        <f t="shared" si="29"/>
        <v/>
      </c>
      <c r="AC42" t="str">
        <f t="shared" si="29"/>
        <v/>
      </c>
      <c r="AD42" t="str">
        <f t="shared" si="29"/>
        <v/>
      </c>
      <c r="AE42" t="str">
        <f t="shared" si="29"/>
        <v/>
      </c>
      <c r="AF42" t="str">
        <f t="shared" si="29"/>
        <v/>
      </c>
      <c r="AG42" t="str">
        <f t="shared" si="29"/>
        <v/>
      </c>
      <c r="AH42" t="str">
        <f t="shared" si="29"/>
        <v/>
      </c>
      <c r="AI42" t="str">
        <f t="shared" si="27"/>
        <v/>
      </c>
      <c r="AJ42" t="str">
        <f t="shared" si="27"/>
        <v/>
      </c>
      <c r="AK42" t="str">
        <f t="shared" si="27"/>
        <v/>
      </c>
      <c r="AL42" t="str">
        <f t="shared" si="27"/>
        <v/>
      </c>
      <c r="AM42" t="str">
        <f t="shared" si="27"/>
        <v/>
      </c>
      <c r="AN42" t="str">
        <f t="shared" si="27"/>
        <v/>
      </c>
      <c r="AO42" t="str">
        <f t="shared" si="27"/>
        <v/>
      </c>
      <c r="AP42" t="str">
        <f t="shared" si="27"/>
        <v/>
      </c>
      <c r="AQ42" t="str">
        <f t="shared" si="31"/>
        <v/>
      </c>
      <c r="AR42" t="str">
        <f t="shared" si="31"/>
        <v/>
      </c>
      <c r="AS42" t="str">
        <f t="shared" si="31"/>
        <v/>
      </c>
      <c r="AT42" t="str">
        <f t="shared" si="31"/>
        <v/>
      </c>
      <c r="AU42" t="str">
        <f t="shared" si="31"/>
        <v/>
      </c>
      <c r="AV42" t="str">
        <f t="shared" si="31"/>
        <v/>
      </c>
      <c r="AW42" t="str">
        <f t="shared" si="31"/>
        <v/>
      </c>
      <c r="AX42" t="str">
        <f t="shared" si="31"/>
        <v/>
      </c>
      <c r="AY42" t="str">
        <f t="shared" si="31"/>
        <v/>
      </c>
      <c r="AZ42" t="str">
        <f t="shared" si="31"/>
        <v/>
      </c>
      <c r="BA42" t="str">
        <f t="shared" si="31"/>
        <v/>
      </c>
      <c r="BB42" t="str">
        <f t="shared" si="31"/>
        <v/>
      </c>
      <c r="BC42">
        <f t="shared" si="31"/>
        <v>42</v>
      </c>
      <c r="BD42" t="str">
        <f t="shared" si="31"/>
        <v/>
      </c>
      <c r="BE42" t="str">
        <f t="shared" si="31"/>
        <v/>
      </c>
      <c r="BF42" t="str">
        <f t="shared" si="31"/>
        <v/>
      </c>
      <c r="BG42" t="str">
        <f t="shared" ref="BG42:BM49" si="35">IF($R42=BG$5,$A42,"")</f>
        <v/>
      </c>
      <c r="BH42" t="str">
        <f t="shared" si="35"/>
        <v/>
      </c>
      <c r="BI42" t="str">
        <f t="shared" si="35"/>
        <v/>
      </c>
      <c r="BJ42" t="str">
        <f t="shared" si="35"/>
        <v/>
      </c>
      <c r="BK42" t="str">
        <f t="shared" si="35"/>
        <v/>
      </c>
      <c r="BL42" t="str">
        <f t="shared" si="35"/>
        <v/>
      </c>
      <c r="BM42" t="str">
        <f t="shared" si="35"/>
        <v/>
      </c>
      <c r="BN42" t="str">
        <f t="shared" si="28"/>
        <v/>
      </c>
      <c r="BO42" t="str">
        <f t="shared" si="28"/>
        <v/>
      </c>
      <c r="BP42" t="str">
        <f t="shared" si="28"/>
        <v/>
      </c>
      <c r="BQ42" t="str">
        <f t="shared" si="28"/>
        <v/>
      </c>
      <c r="BR42" t="str">
        <f t="shared" si="28"/>
        <v/>
      </c>
      <c r="BS42" t="str">
        <f t="shared" si="28"/>
        <v/>
      </c>
      <c r="BT42" t="str">
        <f t="shared" si="28"/>
        <v/>
      </c>
      <c r="BU42" t="str">
        <f t="shared" si="28"/>
        <v/>
      </c>
      <c r="BV42" t="str">
        <f t="shared" si="28"/>
        <v/>
      </c>
      <c r="BW42" t="str">
        <f t="shared" si="28"/>
        <v/>
      </c>
      <c r="BX42" t="str">
        <f t="shared" si="28"/>
        <v/>
      </c>
      <c r="BY42" t="str">
        <f t="shared" si="28"/>
        <v/>
      </c>
      <c r="BZ42" t="str">
        <f t="shared" si="28"/>
        <v/>
      </c>
      <c r="CA42" t="str">
        <f t="shared" si="28"/>
        <v/>
      </c>
      <c r="CB42" t="str">
        <f t="shared" si="28"/>
        <v/>
      </c>
      <c r="CC42" t="str">
        <f t="shared" si="28"/>
        <v/>
      </c>
      <c r="CD42" t="str">
        <f t="shared" si="24"/>
        <v/>
      </c>
      <c r="CE42" t="str">
        <f t="shared" si="21"/>
        <v/>
      </c>
      <c r="CF42" t="str">
        <f t="shared" si="21"/>
        <v/>
      </c>
      <c r="CG42" t="str">
        <f t="shared" si="21"/>
        <v/>
      </c>
      <c r="CH42" t="str">
        <f t="shared" si="21"/>
        <v/>
      </c>
      <c r="CI42" t="str">
        <f t="shared" si="21"/>
        <v/>
      </c>
      <c r="CJ42" t="str">
        <f t="shared" si="21"/>
        <v/>
      </c>
      <c r="CK42">
        <f>BC$4</f>
        <v>42</v>
      </c>
      <c r="CL42">
        <f t="shared" si="19"/>
        <v>0</v>
      </c>
      <c r="CM42">
        <f t="shared" si="25"/>
        <v>0</v>
      </c>
      <c r="CN42">
        <f t="shared" si="26"/>
        <v>0</v>
      </c>
      <c r="CO42">
        <f t="shared" si="20"/>
        <v>0</v>
      </c>
      <c r="CP42">
        <f t="shared" si="7"/>
        <v>0</v>
      </c>
      <c r="CQ42">
        <f t="shared" si="7"/>
        <v>0</v>
      </c>
      <c r="CS42" t="str">
        <f t="shared" si="17"/>
        <v/>
      </c>
      <c r="CT42" t="str">
        <f t="shared" si="11"/>
        <v/>
      </c>
      <c r="CU42" t="str">
        <f t="shared" si="12"/>
        <v/>
      </c>
      <c r="CV42" t="str">
        <f t="shared" si="13"/>
        <v/>
      </c>
      <c r="CW42" t="str">
        <f t="shared" si="14"/>
        <v/>
      </c>
      <c r="CX42" t="str">
        <f t="shared" si="15"/>
        <v/>
      </c>
      <c r="CY42" t="str">
        <f ca="1">IF(CO42=0,"",INDEX(Input!$J$3:$J$72,MATCH(sorteringsmaskine!CT42,Input!$A$3:$A$72,0)))</f>
        <v/>
      </c>
      <c r="CZ42">
        <f ca="1">IF(OR(CY42="",CY42=0)=TRUE,1,Forudsætninger!$B$4)</f>
        <v>1</v>
      </c>
    </row>
    <row r="43" spans="1:104">
      <c r="A43">
        <v>43</v>
      </c>
      <c r="B43">
        <f ca="1">Input!B40</f>
        <v>0</v>
      </c>
      <c r="C43">
        <f ca="1">Input!A40</f>
        <v>0</v>
      </c>
      <c r="D43">
        <f ca="1">Input!D40</f>
        <v>0</v>
      </c>
      <c r="E43">
        <f ca="1">SUM(Beregninger!B40:AY40)</f>
        <v>0</v>
      </c>
      <c r="F43" s="7">
        <f ca="1">Beregninger!AZ40</f>
        <v>0</v>
      </c>
      <c r="G43" s="7">
        <f ca="1">Beregninger!CY40</f>
        <v>0</v>
      </c>
      <c r="H43">
        <f ca="1">IF(Input!$B40="I",5,0)</f>
        <v>0</v>
      </c>
      <c r="I43">
        <f ca="1">IF(Input!$B40="II",4,0)</f>
        <v>0</v>
      </c>
      <c r="J43">
        <f ca="1">IF(Input!$B40="III",3,0)</f>
        <v>0</v>
      </c>
      <c r="K43">
        <f ca="1">IF(Input!$B40="IV",2,0)</f>
        <v>0</v>
      </c>
      <c r="L43">
        <f ca="1">IF(Input!$C40="Økonomisk",0.5,0)</f>
        <v>0</v>
      </c>
      <c r="M43">
        <f t="shared" si="8"/>
        <v>-100</v>
      </c>
      <c r="N43">
        <f ca="1">IF(Input!$C40="Miljø",0.1,0)</f>
        <v>0</v>
      </c>
      <c r="O43">
        <v>6.1999999999999599E-3</v>
      </c>
      <c r="P43">
        <f ca="1">IF(Input!A40="",-1000,0)</f>
        <v>-1000</v>
      </c>
      <c r="Q43">
        <f t="shared" si="33"/>
        <v>-1099.9938</v>
      </c>
      <c r="R43">
        <f t="shared" si="34"/>
        <v>38</v>
      </c>
      <c r="S43" t="str">
        <f t="shared" si="29"/>
        <v/>
      </c>
      <c r="T43" t="str">
        <f t="shared" si="29"/>
        <v/>
      </c>
      <c r="U43" t="str">
        <f t="shared" si="29"/>
        <v/>
      </c>
      <c r="V43" t="str">
        <f t="shared" si="29"/>
        <v/>
      </c>
      <c r="W43" t="str">
        <f t="shared" si="29"/>
        <v/>
      </c>
      <c r="X43" t="str">
        <f t="shared" si="29"/>
        <v/>
      </c>
      <c r="Y43" t="str">
        <f t="shared" si="29"/>
        <v/>
      </c>
      <c r="Z43" t="str">
        <f t="shared" si="29"/>
        <v/>
      </c>
      <c r="AA43" t="str">
        <f t="shared" si="29"/>
        <v/>
      </c>
      <c r="AB43" t="str">
        <f t="shared" si="29"/>
        <v/>
      </c>
      <c r="AC43" t="str">
        <f t="shared" si="29"/>
        <v/>
      </c>
      <c r="AD43" t="str">
        <f t="shared" si="29"/>
        <v/>
      </c>
      <c r="AE43" t="str">
        <f t="shared" si="29"/>
        <v/>
      </c>
      <c r="AF43" t="str">
        <f t="shared" si="29"/>
        <v/>
      </c>
      <c r="AG43" t="str">
        <f t="shared" si="29"/>
        <v/>
      </c>
      <c r="AH43" t="str">
        <f t="shared" si="29"/>
        <v/>
      </c>
      <c r="AI43" t="str">
        <f t="shared" si="27"/>
        <v/>
      </c>
      <c r="AJ43" t="str">
        <f t="shared" si="27"/>
        <v/>
      </c>
      <c r="AK43" t="str">
        <f t="shared" si="27"/>
        <v/>
      </c>
      <c r="AL43" t="str">
        <f t="shared" si="27"/>
        <v/>
      </c>
      <c r="AM43" t="str">
        <f t="shared" si="27"/>
        <v/>
      </c>
      <c r="AN43" t="str">
        <f t="shared" si="27"/>
        <v/>
      </c>
      <c r="AO43" t="str">
        <f t="shared" si="27"/>
        <v/>
      </c>
      <c r="AP43" t="str">
        <f t="shared" si="27"/>
        <v/>
      </c>
      <c r="AQ43" t="str">
        <f t="shared" si="31"/>
        <v/>
      </c>
      <c r="AR43" t="str">
        <f t="shared" si="31"/>
        <v/>
      </c>
      <c r="AS43" t="str">
        <f t="shared" si="31"/>
        <v/>
      </c>
      <c r="AT43" t="str">
        <f t="shared" si="31"/>
        <v/>
      </c>
      <c r="AU43" t="str">
        <f t="shared" si="31"/>
        <v/>
      </c>
      <c r="AV43" t="str">
        <f t="shared" si="31"/>
        <v/>
      </c>
      <c r="AW43" t="str">
        <f t="shared" si="31"/>
        <v/>
      </c>
      <c r="AX43" t="str">
        <f t="shared" si="31"/>
        <v/>
      </c>
      <c r="AY43" t="str">
        <f t="shared" si="31"/>
        <v/>
      </c>
      <c r="AZ43" t="str">
        <f t="shared" si="31"/>
        <v/>
      </c>
      <c r="BA43" t="str">
        <f t="shared" si="31"/>
        <v/>
      </c>
      <c r="BB43" t="str">
        <f t="shared" si="31"/>
        <v/>
      </c>
      <c r="BC43" t="str">
        <f t="shared" si="31"/>
        <v/>
      </c>
      <c r="BD43">
        <f t="shared" si="31"/>
        <v>43</v>
      </c>
      <c r="BE43" t="str">
        <f t="shared" si="31"/>
        <v/>
      </c>
      <c r="BF43" t="str">
        <f t="shared" si="31"/>
        <v/>
      </c>
      <c r="BG43" t="str">
        <f t="shared" si="35"/>
        <v/>
      </c>
      <c r="BH43" t="str">
        <f t="shared" si="35"/>
        <v/>
      </c>
      <c r="BI43" t="str">
        <f t="shared" si="35"/>
        <v/>
      </c>
      <c r="BJ43" t="str">
        <f t="shared" si="35"/>
        <v/>
      </c>
      <c r="BK43" t="str">
        <f t="shared" si="35"/>
        <v/>
      </c>
      <c r="BL43" t="str">
        <f t="shared" si="35"/>
        <v/>
      </c>
      <c r="BM43" t="str">
        <f t="shared" si="35"/>
        <v/>
      </c>
      <c r="BN43" t="str">
        <f t="shared" si="28"/>
        <v/>
      </c>
      <c r="BO43" t="str">
        <f t="shared" si="28"/>
        <v/>
      </c>
      <c r="BP43" t="str">
        <f t="shared" si="28"/>
        <v/>
      </c>
      <c r="BQ43" t="str">
        <f t="shared" si="28"/>
        <v/>
      </c>
      <c r="BR43" t="str">
        <f t="shared" si="28"/>
        <v/>
      </c>
      <c r="BS43" t="str">
        <f t="shared" si="28"/>
        <v/>
      </c>
      <c r="BT43" t="str">
        <f t="shared" si="28"/>
        <v/>
      </c>
      <c r="BU43" t="str">
        <f t="shared" si="28"/>
        <v/>
      </c>
      <c r="BV43" t="str">
        <f t="shared" si="28"/>
        <v/>
      </c>
      <c r="BW43" t="str">
        <f t="shared" si="28"/>
        <v/>
      </c>
      <c r="BX43" t="str">
        <f t="shared" si="28"/>
        <v/>
      </c>
      <c r="BY43" t="str">
        <f t="shared" si="28"/>
        <v/>
      </c>
      <c r="BZ43" t="str">
        <f t="shared" si="28"/>
        <v/>
      </c>
      <c r="CA43" t="str">
        <f t="shared" si="28"/>
        <v/>
      </c>
      <c r="CB43" t="str">
        <f t="shared" si="28"/>
        <v/>
      </c>
      <c r="CC43" t="str">
        <f t="shared" si="28"/>
        <v/>
      </c>
      <c r="CD43" t="str">
        <f t="shared" si="24"/>
        <v/>
      </c>
      <c r="CE43" t="str">
        <f t="shared" si="21"/>
        <v/>
      </c>
      <c r="CF43" t="str">
        <f t="shared" si="21"/>
        <v/>
      </c>
      <c r="CG43" t="str">
        <f t="shared" si="21"/>
        <v/>
      </c>
      <c r="CH43" t="str">
        <f t="shared" si="21"/>
        <v/>
      </c>
      <c r="CI43" t="str">
        <f t="shared" si="21"/>
        <v/>
      </c>
      <c r="CJ43" t="str">
        <f t="shared" si="21"/>
        <v/>
      </c>
      <c r="CK43">
        <f>BD$4</f>
        <v>43</v>
      </c>
      <c r="CL43">
        <f t="shared" si="19"/>
        <v>0</v>
      </c>
      <c r="CM43">
        <f t="shared" si="25"/>
        <v>0</v>
      </c>
      <c r="CN43">
        <f t="shared" si="26"/>
        <v>0</v>
      </c>
      <c r="CO43">
        <f t="shared" si="20"/>
        <v>0</v>
      </c>
      <c r="CP43">
        <f t="shared" si="7"/>
        <v>0</v>
      </c>
      <c r="CQ43">
        <f t="shared" si="7"/>
        <v>0</v>
      </c>
      <c r="CS43" t="str">
        <f t="shared" si="17"/>
        <v/>
      </c>
      <c r="CT43" t="str">
        <f t="shared" si="11"/>
        <v/>
      </c>
      <c r="CU43" t="str">
        <f t="shared" si="12"/>
        <v/>
      </c>
      <c r="CV43" t="str">
        <f t="shared" si="13"/>
        <v/>
      </c>
      <c r="CW43" t="str">
        <f t="shared" si="14"/>
        <v/>
      </c>
      <c r="CX43" t="str">
        <f t="shared" si="15"/>
        <v/>
      </c>
      <c r="CY43" t="str">
        <f ca="1">IF(CO43=0,"",INDEX(Input!$J$3:$J$72,MATCH(sorteringsmaskine!CT43,Input!$A$3:$A$72,0)))</f>
        <v/>
      </c>
      <c r="CZ43">
        <f ca="1">IF(OR(CY43="",CY43=0)=TRUE,1,Forudsætninger!$B$4)</f>
        <v>1</v>
      </c>
    </row>
    <row r="44" spans="1:104">
      <c r="A44">
        <v>44</v>
      </c>
      <c r="B44">
        <f ca="1">Input!B41</f>
        <v>0</v>
      </c>
      <c r="C44">
        <f ca="1">Input!A41</f>
        <v>0</v>
      </c>
      <c r="D44">
        <f ca="1">Input!D41</f>
        <v>0</v>
      </c>
      <c r="E44">
        <f ca="1">SUM(Beregninger!B41:AY41)</f>
        <v>0</v>
      </c>
      <c r="F44" s="7">
        <f ca="1">Beregninger!AZ41</f>
        <v>0</v>
      </c>
      <c r="G44" s="7">
        <f ca="1">Beregninger!CY41</f>
        <v>0</v>
      </c>
      <c r="H44">
        <f ca="1">IF(Input!$B41="I",5,0)</f>
        <v>0</v>
      </c>
      <c r="I44">
        <f ca="1">IF(Input!$B41="II",4,0)</f>
        <v>0</v>
      </c>
      <c r="J44">
        <f ca="1">IF(Input!$B41="III",3,0)</f>
        <v>0</v>
      </c>
      <c r="K44">
        <f ca="1">IF(Input!$B41="IV",2,0)</f>
        <v>0</v>
      </c>
      <c r="L44">
        <f ca="1">IF(Input!$C41="Økonomisk",0.5,0)</f>
        <v>0</v>
      </c>
      <c r="M44">
        <f t="shared" si="8"/>
        <v>-100</v>
      </c>
      <c r="N44">
        <f ca="1">IF(Input!$C41="Miljø",0.1,0)</f>
        <v>0</v>
      </c>
      <c r="O44">
        <v>6.0999999999999596E-3</v>
      </c>
      <c r="P44">
        <f ca="1">IF(Input!A41="",-1000,0)</f>
        <v>-1000</v>
      </c>
      <c r="Q44">
        <f t="shared" si="33"/>
        <v>-1099.9938999999999</v>
      </c>
      <c r="R44">
        <f t="shared" si="34"/>
        <v>39</v>
      </c>
      <c r="S44" t="str">
        <f t="shared" si="29"/>
        <v/>
      </c>
      <c r="T44" t="str">
        <f t="shared" si="29"/>
        <v/>
      </c>
      <c r="U44" t="str">
        <f t="shared" si="29"/>
        <v/>
      </c>
      <c r="V44" t="str">
        <f t="shared" si="29"/>
        <v/>
      </c>
      <c r="W44" t="str">
        <f t="shared" si="29"/>
        <v/>
      </c>
      <c r="X44" t="str">
        <f t="shared" si="29"/>
        <v/>
      </c>
      <c r="Y44" t="str">
        <f t="shared" si="29"/>
        <v/>
      </c>
      <c r="Z44" t="str">
        <f t="shared" si="29"/>
        <v/>
      </c>
      <c r="AA44" t="str">
        <f t="shared" si="29"/>
        <v/>
      </c>
      <c r="AB44" t="str">
        <f t="shared" si="29"/>
        <v/>
      </c>
      <c r="AC44" t="str">
        <f t="shared" si="29"/>
        <v/>
      </c>
      <c r="AD44" t="str">
        <f t="shared" si="29"/>
        <v/>
      </c>
      <c r="AE44" t="str">
        <f t="shared" si="29"/>
        <v/>
      </c>
      <c r="AF44" t="str">
        <f t="shared" si="29"/>
        <v/>
      </c>
      <c r="AG44" t="str">
        <f t="shared" si="29"/>
        <v/>
      </c>
      <c r="AH44" t="str">
        <f t="shared" si="29"/>
        <v/>
      </c>
      <c r="AI44" t="str">
        <f t="shared" si="27"/>
        <v/>
      </c>
      <c r="AJ44" t="str">
        <f t="shared" si="27"/>
        <v/>
      </c>
      <c r="AK44" t="str">
        <f t="shared" si="27"/>
        <v/>
      </c>
      <c r="AL44" t="str">
        <f t="shared" si="27"/>
        <v/>
      </c>
      <c r="AM44" t="str">
        <f t="shared" si="27"/>
        <v/>
      </c>
      <c r="AN44" t="str">
        <f t="shared" si="27"/>
        <v/>
      </c>
      <c r="AO44" t="str">
        <f t="shared" si="27"/>
        <v/>
      </c>
      <c r="AP44" t="str">
        <f t="shared" si="27"/>
        <v/>
      </c>
      <c r="AQ44" t="str">
        <f t="shared" si="31"/>
        <v/>
      </c>
      <c r="AR44" t="str">
        <f t="shared" si="31"/>
        <v/>
      </c>
      <c r="AS44" t="str">
        <f t="shared" si="31"/>
        <v/>
      </c>
      <c r="AT44" t="str">
        <f t="shared" si="31"/>
        <v/>
      </c>
      <c r="AU44" t="str">
        <f t="shared" si="31"/>
        <v/>
      </c>
      <c r="AV44" t="str">
        <f t="shared" si="31"/>
        <v/>
      </c>
      <c r="AW44" t="str">
        <f t="shared" si="31"/>
        <v/>
      </c>
      <c r="AX44" t="str">
        <f t="shared" si="31"/>
        <v/>
      </c>
      <c r="AY44" t="str">
        <f t="shared" si="31"/>
        <v/>
      </c>
      <c r="AZ44" t="str">
        <f t="shared" si="31"/>
        <v/>
      </c>
      <c r="BA44" t="str">
        <f t="shared" si="31"/>
        <v/>
      </c>
      <c r="BB44" t="str">
        <f t="shared" si="31"/>
        <v/>
      </c>
      <c r="BC44" t="str">
        <f t="shared" si="31"/>
        <v/>
      </c>
      <c r="BD44" t="str">
        <f t="shared" si="31"/>
        <v/>
      </c>
      <c r="BE44">
        <f t="shared" si="31"/>
        <v>44</v>
      </c>
      <c r="BF44" t="str">
        <f t="shared" si="31"/>
        <v/>
      </c>
      <c r="BG44" t="str">
        <f t="shared" si="35"/>
        <v/>
      </c>
      <c r="BH44" t="str">
        <f t="shared" si="35"/>
        <v/>
      </c>
      <c r="BI44" t="str">
        <f t="shared" si="35"/>
        <v/>
      </c>
      <c r="BJ44" t="str">
        <f t="shared" si="35"/>
        <v/>
      </c>
      <c r="BK44" t="str">
        <f t="shared" si="35"/>
        <v/>
      </c>
      <c r="BL44" t="str">
        <f t="shared" si="35"/>
        <v/>
      </c>
      <c r="BM44" t="str">
        <f t="shared" si="35"/>
        <v/>
      </c>
      <c r="BN44" t="str">
        <f t="shared" si="28"/>
        <v/>
      </c>
      <c r="BO44" t="str">
        <f t="shared" si="28"/>
        <v/>
      </c>
      <c r="BP44" t="str">
        <f t="shared" si="28"/>
        <v/>
      </c>
      <c r="BQ44" t="str">
        <f t="shared" si="28"/>
        <v/>
      </c>
      <c r="BR44" t="str">
        <f t="shared" si="28"/>
        <v/>
      </c>
      <c r="BS44" t="str">
        <f t="shared" si="28"/>
        <v/>
      </c>
      <c r="BT44" t="str">
        <f t="shared" si="28"/>
        <v/>
      </c>
      <c r="BU44" t="str">
        <f t="shared" si="28"/>
        <v/>
      </c>
      <c r="BV44" t="str">
        <f t="shared" si="28"/>
        <v/>
      </c>
      <c r="BW44" t="str">
        <f t="shared" si="28"/>
        <v/>
      </c>
      <c r="BX44" t="str">
        <f t="shared" si="28"/>
        <v/>
      </c>
      <c r="BY44" t="str">
        <f t="shared" si="28"/>
        <v/>
      </c>
      <c r="BZ44" t="str">
        <f t="shared" si="28"/>
        <v/>
      </c>
      <c r="CA44" t="str">
        <f t="shared" si="28"/>
        <v/>
      </c>
      <c r="CB44" t="str">
        <f t="shared" si="28"/>
        <v/>
      </c>
      <c r="CC44" t="str">
        <f t="shared" si="28"/>
        <v/>
      </c>
      <c r="CD44" t="str">
        <f t="shared" si="24"/>
        <v/>
      </c>
      <c r="CE44" t="str">
        <f t="shared" si="21"/>
        <v/>
      </c>
      <c r="CF44" t="str">
        <f t="shared" si="21"/>
        <v/>
      </c>
      <c r="CG44" t="str">
        <f t="shared" si="21"/>
        <v/>
      </c>
      <c r="CH44" t="str">
        <f t="shared" si="21"/>
        <v/>
      </c>
      <c r="CI44" t="str">
        <f t="shared" si="21"/>
        <v/>
      </c>
      <c r="CJ44" t="str">
        <f t="shared" si="21"/>
        <v/>
      </c>
      <c r="CK44">
        <f>BE$4</f>
        <v>44</v>
      </c>
      <c r="CL44">
        <f t="shared" si="19"/>
        <v>0</v>
      </c>
      <c r="CM44">
        <f t="shared" si="25"/>
        <v>0</v>
      </c>
      <c r="CN44">
        <f t="shared" si="26"/>
        <v>0</v>
      </c>
      <c r="CO44">
        <f t="shared" si="20"/>
        <v>0</v>
      </c>
      <c r="CP44">
        <f t="shared" si="7"/>
        <v>0</v>
      </c>
      <c r="CQ44">
        <f t="shared" si="7"/>
        <v>0</v>
      </c>
      <c r="CS44" t="str">
        <f t="shared" si="17"/>
        <v/>
      </c>
      <c r="CT44" t="str">
        <f t="shared" si="11"/>
        <v/>
      </c>
      <c r="CU44" t="str">
        <f t="shared" si="12"/>
        <v/>
      </c>
      <c r="CV44" t="str">
        <f t="shared" si="13"/>
        <v/>
      </c>
      <c r="CW44" t="str">
        <f t="shared" si="14"/>
        <v/>
      </c>
      <c r="CX44" t="str">
        <f t="shared" si="15"/>
        <v/>
      </c>
      <c r="CY44" t="str">
        <f ca="1">IF(CO44=0,"",INDEX(Input!$J$3:$J$72,MATCH(sorteringsmaskine!CT44,Input!$A$3:$A$72,0)))</f>
        <v/>
      </c>
      <c r="CZ44">
        <f ca="1">IF(OR(CY44="",CY44=0)=TRUE,1,Forudsætninger!$B$4)</f>
        <v>1</v>
      </c>
    </row>
    <row r="45" spans="1:104">
      <c r="A45">
        <v>45</v>
      </c>
      <c r="B45">
        <f ca="1">Input!B42</f>
        <v>0</v>
      </c>
      <c r="C45">
        <f ca="1">Input!A42</f>
        <v>0</v>
      </c>
      <c r="D45">
        <f ca="1">Input!D42</f>
        <v>0</v>
      </c>
      <c r="E45">
        <f ca="1">SUM(Beregninger!B42:AY42)</f>
        <v>0</v>
      </c>
      <c r="F45" s="7">
        <f ca="1">Beregninger!AZ42</f>
        <v>0</v>
      </c>
      <c r="G45" s="7">
        <f ca="1">Beregninger!CY42</f>
        <v>0</v>
      </c>
      <c r="H45">
        <f ca="1">IF(Input!$B42="I",5,0)</f>
        <v>0</v>
      </c>
      <c r="I45">
        <f ca="1">IF(Input!$B42="II",4,0)</f>
        <v>0</v>
      </c>
      <c r="J45">
        <f ca="1">IF(Input!$B42="III",3,0)</f>
        <v>0</v>
      </c>
      <c r="K45">
        <f ca="1">IF(Input!$B42="IV",2,0)</f>
        <v>0</v>
      </c>
      <c r="L45">
        <f ca="1">IF(Input!$C42="Økonomisk",0.5,0)</f>
        <v>0</v>
      </c>
      <c r="M45">
        <f t="shared" si="8"/>
        <v>-100</v>
      </c>
      <c r="N45">
        <f ca="1">IF(Input!$C42="Miljø",0.1,0)</f>
        <v>0</v>
      </c>
      <c r="O45">
        <v>5.9999999999999602E-3</v>
      </c>
      <c r="P45">
        <f ca="1">IF(Input!A42="",-1000,0)</f>
        <v>-1000</v>
      </c>
      <c r="Q45">
        <f t="shared" si="33"/>
        <v>-1099.9939999999999</v>
      </c>
      <c r="R45">
        <f t="shared" si="34"/>
        <v>40</v>
      </c>
      <c r="S45" t="str">
        <f t="shared" si="29"/>
        <v/>
      </c>
      <c r="T45" t="str">
        <f t="shared" si="29"/>
        <v/>
      </c>
      <c r="U45" t="str">
        <f t="shared" si="29"/>
        <v/>
      </c>
      <c r="V45" t="str">
        <f t="shared" si="29"/>
        <v/>
      </c>
      <c r="W45" t="str">
        <f t="shared" si="29"/>
        <v/>
      </c>
      <c r="X45" t="str">
        <f t="shared" si="29"/>
        <v/>
      </c>
      <c r="Y45" t="str">
        <f t="shared" si="29"/>
        <v/>
      </c>
      <c r="Z45" t="str">
        <f t="shared" si="29"/>
        <v/>
      </c>
      <c r="AA45" t="str">
        <f t="shared" si="29"/>
        <v/>
      </c>
      <c r="AB45" t="str">
        <f t="shared" si="29"/>
        <v/>
      </c>
      <c r="AC45" t="str">
        <f t="shared" si="29"/>
        <v/>
      </c>
      <c r="AD45" t="str">
        <f t="shared" si="29"/>
        <v/>
      </c>
      <c r="AE45" t="str">
        <f t="shared" si="29"/>
        <v/>
      </c>
      <c r="AF45" t="str">
        <f t="shared" si="29"/>
        <v/>
      </c>
      <c r="AG45" t="str">
        <f t="shared" si="29"/>
        <v/>
      </c>
      <c r="AH45" t="str">
        <f t="shared" si="29"/>
        <v/>
      </c>
      <c r="AI45" t="str">
        <f t="shared" si="27"/>
        <v/>
      </c>
      <c r="AJ45" t="str">
        <f t="shared" si="27"/>
        <v/>
      </c>
      <c r="AK45" t="str">
        <f t="shared" si="27"/>
        <v/>
      </c>
      <c r="AL45" t="str">
        <f t="shared" si="27"/>
        <v/>
      </c>
      <c r="AM45" t="str">
        <f t="shared" si="27"/>
        <v/>
      </c>
      <c r="AN45" t="str">
        <f t="shared" si="27"/>
        <v/>
      </c>
      <c r="AO45" t="str">
        <f t="shared" si="27"/>
        <v/>
      </c>
      <c r="AP45" t="str">
        <f t="shared" si="27"/>
        <v/>
      </c>
      <c r="AQ45" t="str">
        <f t="shared" si="31"/>
        <v/>
      </c>
      <c r="AR45" t="str">
        <f t="shared" si="31"/>
        <v/>
      </c>
      <c r="AS45" t="str">
        <f t="shared" si="31"/>
        <v/>
      </c>
      <c r="AT45" t="str">
        <f t="shared" si="31"/>
        <v/>
      </c>
      <c r="AU45" t="str">
        <f t="shared" si="31"/>
        <v/>
      </c>
      <c r="AV45" t="str">
        <f t="shared" si="31"/>
        <v/>
      </c>
      <c r="AW45" t="str">
        <f t="shared" si="31"/>
        <v/>
      </c>
      <c r="AX45" t="str">
        <f t="shared" si="31"/>
        <v/>
      </c>
      <c r="AY45" t="str">
        <f t="shared" si="31"/>
        <v/>
      </c>
      <c r="AZ45" t="str">
        <f t="shared" si="31"/>
        <v/>
      </c>
      <c r="BA45" t="str">
        <f t="shared" si="31"/>
        <v/>
      </c>
      <c r="BB45" t="str">
        <f t="shared" si="31"/>
        <v/>
      </c>
      <c r="BC45" t="str">
        <f t="shared" si="31"/>
        <v/>
      </c>
      <c r="BD45" t="str">
        <f t="shared" si="31"/>
        <v/>
      </c>
      <c r="BE45" t="str">
        <f t="shared" si="31"/>
        <v/>
      </c>
      <c r="BF45">
        <f t="shared" si="31"/>
        <v>45</v>
      </c>
      <c r="BG45" t="str">
        <f t="shared" si="35"/>
        <v/>
      </c>
      <c r="BH45" t="str">
        <f t="shared" si="35"/>
        <v/>
      </c>
      <c r="BI45" t="str">
        <f t="shared" si="35"/>
        <v/>
      </c>
      <c r="BJ45" t="str">
        <f t="shared" si="35"/>
        <v/>
      </c>
      <c r="BK45" t="str">
        <f t="shared" si="35"/>
        <v/>
      </c>
      <c r="BL45" t="str">
        <f t="shared" si="35"/>
        <v/>
      </c>
      <c r="BM45" t="str">
        <f t="shared" si="35"/>
        <v/>
      </c>
      <c r="BN45" t="str">
        <f t="shared" si="28"/>
        <v/>
      </c>
      <c r="BO45" t="str">
        <f t="shared" si="28"/>
        <v/>
      </c>
      <c r="BP45" t="str">
        <f t="shared" si="28"/>
        <v/>
      </c>
      <c r="BQ45" t="str">
        <f t="shared" si="28"/>
        <v/>
      </c>
      <c r="BR45" t="str">
        <f t="shared" si="28"/>
        <v/>
      </c>
      <c r="BS45" t="str">
        <f t="shared" si="28"/>
        <v/>
      </c>
      <c r="BT45" t="str">
        <f t="shared" si="28"/>
        <v/>
      </c>
      <c r="BU45" t="str">
        <f t="shared" si="28"/>
        <v/>
      </c>
      <c r="BV45" t="str">
        <f t="shared" si="28"/>
        <v/>
      </c>
      <c r="BW45" t="str">
        <f t="shared" si="28"/>
        <v/>
      </c>
      <c r="BX45" t="str">
        <f t="shared" si="28"/>
        <v/>
      </c>
      <c r="BY45" t="str">
        <f t="shared" si="28"/>
        <v/>
      </c>
      <c r="BZ45" t="str">
        <f t="shared" si="28"/>
        <v/>
      </c>
      <c r="CA45" t="str">
        <f t="shared" si="28"/>
        <v/>
      </c>
      <c r="CB45" t="str">
        <f t="shared" si="28"/>
        <v/>
      </c>
      <c r="CC45" t="str">
        <f t="shared" ref="CC45:CE75" si="36">IF($R45=CC$5,$A45,"")</f>
        <v/>
      </c>
      <c r="CD45" t="str">
        <f t="shared" si="36"/>
        <v/>
      </c>
      <c r="CE45" t="str">
        <f t="shared" si="36"/>
        <v/>
      </c>
      <c r="CF45" t="str">
        <f t="shared" si="21"/>
        <v/>
      </c>
      <c r="CG45" t="str">
        <f t="shared" si="21"/>
        <v/>
      </c>
      <c r="CH45" t="str">
        <f t="shared" si="21"/>
        <v/>
      </c>
      <c r="CI45" t="str">
        <f t="shared" si="21"/>
        <v/>
      </c>
      <c r="CJ45" t="str">
        <f t="shared" si="21"/>
        <v/>
      </c>
      <c r="CK45">
        <f>BF$4</f>
        <v>45</v>
      </c>
      <c r="CL45">
        <f t="shared" si="19"/>
        <v>0</v>
      </c>
      <c r="CM45">
        <f t="shared" si="25"/>
        <v>0</v>
      </c>
      <c r="CN45">
        <f t="shared" si="26"/>
        <v>0</v>
      </c>
      <c r="CO45">
        <f t="shared" si="20"/>
        <v>0</v>
      </c>
      <c r="CP45">
        <f t="shared" si="7"/>
        <v>0</v>
      </c>
      <c r="CQ45">
        <f t="shared" si="7"/>
        <v>0</v>
      </c>
      <c r="CS45" t="str">
        <f t="shared" si="17"/>
        <v/>
      </c>
      <c r="CT45" t="str">
        <f t="shared" si="11"/>
        <v/>
      </c>
      <c r="CU45" t="str">
        <f t="shared" si="12"/>
        <v/>
      </c>
      <c r="CV45" t="str">
        <f t="shared" si="13"/>
        <v/>
      </c>
      <c r="CW45" t="str">
        <f t="shared" si="14"/>
        <v/>
      </c>
      <c r="CX45" t="str">
        <f t="shared" si="15"/>
        <v/>
      </c>
      <c r="CY45" t="str">
        <f ca="1">IF(CO45=0,"",INDEX(Input!$J$3:$J$72,MATCH(sorteringsmaskine!CT45,Input!$A$3:$A$72,0)))</f>
        <v/>
      </c>
      <c r="CZ45">
        <f ca="1">IF(OR(CY45="",CY45=0)=TRUE,1,Forudsætninger!$B$4)</f>
        <v>1</v>
      </c>
    </row>
    <row r="46" spans="1:104">
      <c r="A46">
        <v>46</v>
      </c>
      <c r="B46">
        <f ca="1">Input!B43</f>
        <v>0</v>
      </c>
      <c r="C46">
        <f ca="1">Input!A43</f>
        <v>0</v>
      </c>
      <c r="D46">
        <f ca="1">Input!D43</f>
        <v>0</v>
      </c>
      <c r="E46">
        <f ca="1">SUM(Beregninger!B43:AY43)</f>
        <v>0</v>
      </c>
      <c r="F46" s="7">
        <f ca="1">Beregninger!AZ43</f>
        <v>0</v>
      </c>
      <c r="G46" s="7">
        <f ca="1">Beregninger!CY43</f>
        <v>0</v>
      </c>
      <c r="H46">
        <f ca="1">IF(Input!$B43="I",5,0)</f>
        <v>0</v>
      </c>
      <c r="I46">
        <f ca="1">IF(Input!$B43="II",4,0)</f>
        <v>0</v>
      </c>
      <c r="J46">
        <f ca="1">IF(Input!$B43="III",3,0)</f>
        <v>0</v>
      </c>
      <c r="K46">
        <f ca="1">IF(Input!$B43="IV",2,0)</f>
        <v>0</v>
      </c>
      <c r="L46">
        <f ca="1">IF(Input!$C43="Økonomisk",0.5,0)</f>
        <v>0</v>
      </c>
      <c r="M46">
        <f t="shared" si="8"/>
        <v>-100</v>
      </c>
      <c r="N46">
        <f ca="1">IF(Input!$C43="Miljø",0.1,0)</f>
        <v>0</v>
      </c>
      <c r="O46">
        <v>5.8999999999999504E-3</v>
      </c>
      <c r="P46">
        <f ca="1">IF(Input!A43="",-1000,0)</f>
        <v>-1000</v>
      </c>
      <c r="Q46">
        <f t="shared" si="33"/>
        <v>-1099.9940999999999</v>
      </c>
      <c r="R46">
        <f t="shared" si="34"/>
        <v>41</v>
      </c>
      <c r="S46" t="str">
        <f t="shared" si="29"/>
        <v/>
      </c>
      <c r="T46" t="str">
        <f t="shared" si="29"/>
        <v/>
      </c>
      <c r="U46" t="str">
        <f t="shared" si="29"/>
        <v/>
      </c>
      <c r="V46" t="str">
        <f t="shared" si="29"/>
        <v/>
      </c>
      <c r="W46" t="str">
        <f t="shared" si="29"/>
        <v/>
      </c>
      <c r="X46" t="str">
        <f t="shared" si="29"/>
        <v/>
      </c>
      <c r="Y46" t="str">
        <f t="shared" si="29"/>
        <v/>
      </c>
      <c r="Z46" t="str">
        <f t="shared" si="29"/>
        <v/>
      </c>
      <c r="AA46" t="str">
        <f t="shared" si="29"/>
        <v/>
      </c>
      <c r="AB46" t="str">
        <f t="shared" si="29"/>
        <v/>
      </c>
      <c r="AC46" t="str">
        <f t="shared" si="29"/>
        <v/>
      </c>
      <c r="AD46" t="str">
        <f t="shared" si="29"/>
        <v/>
      </c>
      <c r="AE46" t="str">
        <f t="shared" si="29"/>
        <v/>
      </c>
      <c r="AF46" t="str">
        <f t="shared" si="29"/>
        <v/>
      </c>
      <c r="AG46" t="str">
        <f t="shared" si="29"/>
        <v/>
      </c>
      <c r="AH46" t="str">
        <f t="shared" ref="AH46:AW61" si="37">IF($R46=AH$5,$A46,"")</f>
        <v/>
      </c>
      <c r="AI46" t="str">
        <f t="shared" si="37"/>
        <v/>
      </c>
      <c r="AJ46" t="str">
        <f t="shared" si="37"/>
        <v/>
      </c>
      <c r="AK46" t="str">
        <f t="shared" si="37"/>
        <v/>
      </c>
      <c r="AL46" t="str">
        <f t="shared" si="37"/>
        <v/>
      </c>
      <c r="AM46" t="str">
        <f t="shared" si="37"/>
        <v/>
      </c>
      <c r="AN46" t="str">
        <f t="shared" si="37"/>
        <v/>
      </c>
      <c r="AO46" t="str">
        <f t="shared" si="37"/>
        <v/>
      </c>
      <c r="AP46" t="str">
        <f t="shared" si="37"/>
        <v/>
      </c>
      <c r="AQ46" t="str">
        <f t="shared" si="37"/>
        <v/>
      </c>
      <c r="AR46" t="str">
        <f t="shared" si="37"/>
        <v/>
      </c>
      <c r="AS46" t="str">
        <f t="shared" si="37"/>
        <v/>
      </c>
      <c r="AT46" t="str">
        <f t="shared" si="37"/>
        <v/>
      </c>
      <c r="AU46" t="str">
        <f t="shared" si="37"/>
        <v/>
      </c>
      <c r="AV46" t="str">
        <f t="shared" si="37"/>
        <v/>
      </c>
      <c r="AW46" t="str">
        <f t="shared" si="37"/>
        <v/>
      </c>
      <c r="AX46" t="str">
        <f t="shared" si="31"/>
        <v/>
      </c>
      <c r="AY46" t="str">
        <f t="shared" si="31"/>
        <v/>
      </c>
      <c r="AZ46" t="str">
        <f t="shared" si="31"/>
        <v/>
      </c>
      <c r="BA46" t="str">
        <f t="shared" si="31"/>
        <v/>
      </c>
      <c r="BB46" t="str">
        <f t="shared" si="31"/>
        <v/>
      </c>
      <c r="BC46" t="str">
        <f t="shared" si="31"/>
        <v/>
      </c>
      <c r="BD46" t="str">
        <f t="shared" si="31"/>
        <v/>
      </c>
      <c r="BE46" t="str">
        <f t="shared" si="31"/>
        <v/>
      </c>
      <c r="BF46" t="str">
        <f t="shared" si="31"/>
        <v/>
      </c>
      <c r="BG46">
        <f t="shared" si="35"/>
        <v>46</v>
      </c>
      <c r="BH46" t="str">
        <f t="shared" si="35"/>
        <v/>
      </c>
      <c r="BI46" t="str">
        <f t="shared" si="35"/>
        <v/>
      </c>
      <c r="BJ46" t="str">
        <f t="shared" si="35"/>
        <v/>
      </c>
      <c r="BK46" t="str">
        <f t="shared" si="35"/>
        <v/>
      </c>
      <c r="BL46" t="str">
        <f t="shared" si="35"/>
        <v/>
      </c>
      <c r="BM46" t="str">
        <f t="shared" si="35"/>
        <v/>
      </c>
      <c r="BN46" t="str">
        <f t="shared" ref="BN46:CC75" si="38">IF($R46=BN$5,$A46,"")</f>
        <v/>
      </c>
      <c r="BO46" t="str">
        <f t="shared" si="38"/>
        <v/>
      </c>
      <c r="BP46" t="str">
        <f t="shared" si="38"/>
        <v/>
      </c>
      <c r="BQ46" t="str">
        <f t="shared" si="38"/>
        <v/>
      </c>
      <c r="BR46" t="str">
        <f t="shared" si="38"/>
        <v/>
      </c>
      <c r="BS46" t="str">
        <f t="shared" si="38"/>
        <v/>
      </c>
      <c r="BT46" t="str">
        <f t="shared" si="38"/>
        <v/>
      </c>
      <c r="BU46" t="str">
        <f t="shared" si="38"/>
        <v/>
      </c>
      <c r="BV46" t="str">
        <f t="shared" si="38"/>
        <v/>
      </c>
      <c r="BW46" t="str">
        <f t="shared" si="38"/>
        <v/>
      </c>
      <c r="BX46" t="str">
        <f t="shared" si="38"/>
        <v/>
      </c>
      <c r="BY46" t="str">
        <f t="shared" si="38"/>
        <v/>
      </c>
      <c r="BZ46" t="str">
        <f t="shared" si="38"/>
        <v/>
      </c>
      <c r="CA46" t="str">
        <f t="shared" si="38"/>
        <v/>
      </c>
      <c r="CB46" t="str">
        <f t="shared" si="38"/>
        <v/>
      </c>
      <c r="CC46" t="str">
        <f t="shared" si="38"/>
        <v/>
      </c>
      <c r="CD46" t="str">
        <f t="shared" si="36"/>
        <v/>
      </c>
      <c r="CE46" t="str">
        <f t="shared" si="36"/>
        <v/>
      </c>
      <c r="CF46" t="str">
        <f t="shared" si="21"/>
        <v/>
      </c>
      <c r="CG46" t="str">
        <f t="shared" si="21"/>
        <v/>
      </c>
      <c r="CH46" t="str">
        <f t="shared" si="21"/>
        <v/>
      </c>
      <c r="CI46" t="str">
        <f t="shared" si="21"/>
        <v/>
      </c>
      <c r="CJ46" t="str">
        <f t="shared" si="21"/>
        <v/>
      </c>
      <c r="CK46">
        <f>BG$4</f>
        <v>46</v>
      </c>
      <c r="CL46">
        <f t="shared" si="19"/>
        <v>0</v>
      </c>
      <c r="CM46">
        <f t="shared" si="25"/>
        <v>0</v>
      </c>
      <c r="CN46">
        <f t="shared" si="26"/>
        <v>0</v>
      </c>
      <c r="CO46">
        <f t="shared" si="20"/>
        <v>0</v>
      </c>
      <c r="CP46">
        <f t="shared" si="7"/>
        <v>0</v>
      </c>
      <c r="CQ46">
        <f t="shared" si="7"/>
        <v>0</v>
      </c>
      <c r="CS46" t="str">
        <f t="shared" si="17"/>
        <v/>
      </c>
      <c r="CT46" t="str">
        <f t="shared" si="11"/>
        <v/>
      </c>
      <c r="CU46" t="str">
        <f t="shared" si="12"/>
        <v/>
      </c>
      <c r="CV46" t="str">
        <f t="shared" si="13"/>
        <v/>
      </c>
      <c r="CW46" t="str">
        <f t="shared" si="14"/>
        <v/>
      </c>
      <c r="CX46" t="str">
        <f t="shared" si="15"/>
        <v/>
      </c>
      <c r="CY46" t="str">
        <f ca="1">IF(CO46=0,"",INDEX(Input!$J$3:$J$72,MATCH(sorteringsmaskine!CT46,Input!$A$3:$A$72,0)))</f>
        <v/>
      </c>
      <c r="CZ46">
        <f ca="1">IF(OR(CY46="",CY46=0)=TRUE,1,Forudsætninger!$B$4)</f>
        <v>1</v>
      </c>
    </row>
    <row r="47" spans="1:104">
      <c r="A47">
        <v>47</v>
      </c>
      <c r="B47">
        <f ca="1">Input!B44</f>
        <v>0</v>
      </c>
      <c r="C47">
        <f ca="1">Input!A44</f>
        <v>0</v>
      </c>
      <c r="D47">
        <f ca="1">Input!D44</f>
        <v>0</v>
      </c>
      <c r="E47">
        <f ca="1">SUM(Beregninger!B44:AY44)</f>
        <v>0</v>
      </c>
      <c r="F47" s="7">
        <f ca="1">Beregninger!AZ44</f>
        <v>0</v>
      </c>
      <c r="G47" s="7">
        <f ca="1">Beregninger!CY44</f>
        <v>0</v>
      </c>
      <c r="H47">
        <f ca="1">IF(Input!$B44="I",5,0)</f>
        <v>0</v>
      </c>
      <c r="I47">
        <f ca="1">IF(Input!$B44="II",4,0)</f>
        <v>0</v>
      </c>
      <c r="J47">
        <f ca="1">IF(Input!$B44="III",3,0)</f>
        <v>0</v>
      </c>
      <c r="K47">
        <f ca="1">IF(Input!$B44="IV",2,0)</f>
        <v>0</v>
      </c>
      <c r="L47">
        <f ca="1">IF(Input!$C44="Økonomisk",0.5,0)</f>
        <v>0</v>
      </c>
      <c r="M47">
        <f t="shared" si="8"/>
        <v>-100</v>
      </c>
      <c r="N47">
        <f ca="1">IF(Input!$C44="Miljø",0.1,0)</f>
        <v>0</v>
      </c>
      <c r="O47">
        <v>5.7999999999999502E-3</v>
      </c>
      <c r="P47">
        <f ca="1">IF(Input!A44="",-1000,0)</f>
        <v>-1000</v>
      </c>
      <c r="Q47">
        <f t="shared" si="33"/>
        <v>-1099.9942000000001</v>
      </c>
      <c r="R47">
        <f t="shared" si="34"/>
        <v>42</v>
      </c>
      <c r="S47" t="str">
        <f t="shared" ref="S47:AH62" si="39">IF($R47=S$5,$A47,"")</f>
        <v/>
      </c>
      <c r="T47" t="str">
        <f t="shared" si="39"/>
        <v/>
      </c>
      <c r="U47" t="str">
        <f t="shared" si="39"/>
        <v/>
      </c>
      <c r="V47" t="str">
        <f t="shared" si="39"/>
        <v/>
      </c>
      <c r="W47" t="str">
        <f t="shared" si="39"/>
        <v/>
      </c>
      <c r="X47" t="str">
        <f t="shared" si="39"/>
        <v/>
      </c>
      <c r="Y47" t="str">
        <f t="shared" si="39"/>
        <v/>
      </c>
      <c r="Z47" t="str">
        <f t="shared" si="39"/>
        <v/>
      </c>
      <c r="AA47" t="str">
        <f t="shared" si="39"/>
        <v/>
      </c>
      <c r="AB47" t="str">
        <f t="shared" si="39"/>
        <v/>
      </c>
      <c r="AC47" t="str">
        <f t="shared" si="39"/>
        <v/>
      </c>
      <c r="AD47" t="str">
        <f t="shared" si="39"/>
        <v/>
      </c>
      <c r="AE47" t="str">
        <f t="shared" si="39"/>
        <v/>
      </c>
      <c r="AF47" t="str">
        <f t="shared" si="39"/>
        <v/>
      </c>
      <c r="AG47" t="str">
        <f t="shared" si="39"/>
        <v/>
      </c>
      <c r="AH47" t="str">
        <f t="shared" si="39"/>
        <v/>
      </c>
      <c r="AI47" t="str">
        <f t="shared" si="37"/>
        <v/>
      </c>
      <c r="AJ47" t="str">
        <f t="shared" si="37"/>
        <v/>
      </c>
      <c r="AK47" t="str">
        <f t="shared" si="37"/>
        <v/>
      </c>
      <c r="AL47" t="str">
        <f t="shared" si="37"/>
        <v/>
      </c>
      <c r="AM47" t="str">
        <f t="shared" si="37"/>
        <v/>
      </c>
      <c r="AN47" t="str">
        <f t="shared" si="37"/>
        <v/>
      </c>
      <c r="AO47" t="str">
        <f t="shared" si="37"/>
        <v/>
      </c>
      <c r="AP47" t="str">
        <f t="shared" si="37"/>
        <v/>
      </c>
      <c r="AQ47" t="str">
        <f t="shared" si="37"/>
        <v/>
      </c>
      <c r="AR47" t="str">
        <f t="shared" si="37"/>
        <v/>
      </c>
      <c r="AS47" t="str">
        <f t="shared" si="37"/>
        <v/>
      </c>
      <c r="AT47" t="str">
        <f t="shared" si="37"/>
        <v/>
      </c>
      <c r="AU47" t="str">
        <f t="shared" si="37"/>
        <v/>
      </c>
      <c r="AV47" t="str">
        <f t="shared" si="37"/>
        <v/>
      </c>
      <c r="AW47" t="str">
        <f t="shared" si="37"/>
        <v/>
      </c>
      <c r="AX47" t="str">
        <f t="shared" si="31"/>
        <v/>
      </c>
      <c r="AY47" t="str">
        <f t="shared" si="31"/>
        <v/>
      </c>
      <c r="AZ47" t="str">
        <f t="shared" si="31"/>
        <v/>
      </c>
      <c r="BA47" t="str">
        <f t="shared" si="31"/>
        <v/>
      </c>
      <c r="BB47" t="str">
        <f t="shared" si="31"/>
        <v/>
      </c>
      <c r="BC47" t="str">
        <f t="shared" si="31"/>
        <v/>
      </c>
      <c r="BD47" t="str">
        <f t="shared" si="31"/>
        <v/>
      </c>
      <c r="BE47" t="str">
        <f t="shared" si="31"/>
        <v/>
      </c>
      <c r="BF47" t="str">
        <f t="shared" si="31"/>
        <v/>
      </c>
      <c r="BG47" t="str">
        <f t="shared" si="35"/>
        <v/>
      </c>
      <c r="BH47">
        <f t="shared" si="35"/>
        <v>47</v>
      </c>
      <c r="BI47" t="str">
        <f t="shared" si="35"/>
        <v/>
      </c>
      <c r="BJ47" t="str">
        <f t="shared" si="35"/>
        <v/>
      </c>
      <c r="BK47" t="str">
        <f t="shared" si="35"/>
        <v/>
      </c>
      <c r="BL47" t="str">
        <f t="shared" si="35"/>
        <v/>
      </c>
      <c r="BM47" t="str">
        <f t="shared" si="35"/>
        <v/>
      </c>
      <c r="BN47" t="str">
        <f t="shared" si="38"/>
        <v/>
      </c>
      <c r="BO47" t="str">
        <f t="shared" si="38"/>
        <v/>
      </c>
      <c r="BP47" t="str">
        <f t="shared" si="38"/>
        <v/>
      </c>
      <c r="BQ47" t="str">
        <f t="shared" si="38"/>
        <v/>
      </c>
      <c r="BR47" t="str">
        <f t="shared" si="38"/>
        <v/>
      </c>
      <c r="BS47" t="str">
        <f t="shared" si="38"/>
        <v/>
      </c>
      <c r="BT47" t="str">
        <f t="shared" si="38"/>
        <v/>
      </c>
      <c r="BU47" t="str">
        <f t="shared" si="38"/>
        <v/>
      </c>
      <c r="BV47" t="str">
        <f t="shared" si="38"/>
        <v/>
      </c>
      <c r="BW47" t="str">
        <f t="shared" si="38"/>
        <v/>
      </c>
      <c r="BX47" t="str">
        <f t="shared" si="38"/>
        <v/>
      </c>
      <c r="BY47" t="str">
        <f t="shared" si="38"/>
        <v/>
      </c>
      <c r="BZ47" t="str">
        <f t="shared" si="38"/>
        <v/>
      </c>
      <c r="CA47" t="str">
        <f t="shared" si="38"/>
        <v/>
      </c>
      <c r="CB47" t="str">
        <f t="shared" si="38"/>
        <v/>
      </c>
      <c r="CC47" t="str">
        <f t="shared" si="38"/>
        <v/>
      </c>
      <c r="CD47" t="str">
        <f t="shared" si="36"/>
        <v/>
      </c>
      <c r="CE47" t="str">
        <f t="shared" si="36"/>
        <v/>
      </c>
      <c r="CF47" t="str">
        <f t="shared" si="21"/>
        <v/>
      </c>
      <c r="CG47" t="str">
        <f t="shared" si="21"/>
        <v/>
      </c>
      <c r="CH47" t="str">
        <f t="shared" si="21"/>
        <v/>
      </c>
      <c r="CI47" t="str">
        <f t="shared" si="21"/>
        <v/>
      </c>
      <c r="CJ47" t="str">
        <f t="shared" si="21"/>
        <v/>
      </c>
      <c r="CK47">
        <f>BH$4</f>
        <v>47</v>
      </c>
      <c r="CL47">
        <f t="shared" si="19"/>
        <v>0</v>
      </c>
      <c r="CM47">
        <f t="shared" si="25"/>
        <v>0</v>
      </c>
      <c r="CN47">
        <f t="shared" si="26"/>
        <v>0</v>
      </c>
      <c r="CO47">
        <f t="shared" si="20"/>
        <v>0</v>
      </c>
      <c r="CP47">
        <f t="shared" si="7"/>
        <v>0</v>
      </c>
      <c r="CQ47">
        <f t="shared" si="7"/>
        <v>0</v>
      </c>
      <c r="CS47" t="str">
        <f t="shared" si="17"/>
        <v/>
      </c>
      <c r="CT47" t="str">
        <f t="shared" si="11"/>
        <v/>
      </c>
      <c r="CU47" t="str">
        <f t="shared" si="12"/>
        <v/>
      </c>
      <c r="CV47" t="str">
        <f t="shared" si="13"/>
        <v/>
      </c>
      <c r="CW47" t="str">
        <f t="shared" si="14"/>
        <v/>
      </c>
      <c r="CX47" t="str">
        <f t="shared" si="15"/>
        <v/>
      </c>
      <c r="CY47" t="str">
        <f ca="1">IF(CO47=0,"",INDEX(Input!$J$3:$J$72,MATCH(sorteringsmaskine!CT47,Input!$A$3:$A$72,0)))</f>
        <v/>
      </c>
      <c r="CZ47">
        <f ca="1">IF(OR(CY47="",CY47=0)=TRUE,1,Forudsætninger!$B$4)</f>
        <v>1</v>
      </c>
    </row>
    <row r="48" spans="1:104">
      <c r="A48">
        <v>48</v>
      </c>
      <c r="B48">
        <f ca="1">Input!B45</f>
        <v>0</v>
      </c>
      <c r="C48">
        <f ca="1">Input!A45</f>
        <v>0</v>
      </c>
      <c r="D48">
        <f ca="1">Input!D45</f>
        <v>0</v>
      </c>
      <c r="E48">
        <f ca="1">SUM(Beregninger!B45:AY45)</f>
        <v>0</v>
      </c>
      <c r="F48" s="7">
        <f ca="1">Beregninger!AZ45</f>
        <v>0</v>
      </c>
      <c r="G48" s="7">
        <f ca="1">Beregninger!CY45</f>
        <v>0</v>
      </c>
      <c r="H48">
        <f ca="1">IF(Input!$B45="I",5,0)</f>
        <v>0</v>
      </c>
      <c r="I48">
        <f ca="1">IF(Input!$B45="II",4,0)</f>
        <v>0</v>
      </c>
      <c r="J48">
        <f ca="1">IF(Input!$B45="III",3,0)</f>
        <v>0</v>
      </c>
      <c r="K48">
        <f ca="1">IF(Input!$B45="IV",2,0)</f>
        <v>0</v>
      </c>
      <c r="L48">
        <f ca="1">IF(Input!$C45="Økonomisk",0.5,0)</f>
        <v>0</v>
      </c>
      <c r="M48">
        <f t="shared" si="8"/>
        <v>-100</v>
      </c>
      <c r="N48">
        <f ca="1">IF(Input!$C45="Miljø",0.1,0)</f>
        <v>0</v>
      </c>
      <c r="O48">
        <v>5.6999999999999499E-3</v>
      </c>
      <c r="P48">
        <f ca="1">IF(Input!A45="",-1000,0)</f>
        <v>-1000</v>
      </c>
      <c r="Q48">
        <f t="shared" si="33"/>
        <v>-1099.9943000000001</v>
      </c>
      <c r="R48">
        <f t="shared" si="34"/>
        <v>43</v>
      </c>
      <c r="S48" t="str">
        <f t="shared" si="39"/>
        <v/>
      </c>
      <c r="T48" t="str">
        <f t="shared" si="39"/>
        <v/>
      </c>
      <c r="U48" t="str">
        <f t="shared" si="39"/>
        <v/>
      </c>
      <c r="V48" t="str">
        <f t="shared" si="39"/>
        <v/>
      </c>
      <c r="W48" t="str">
        <f t="shared" si="39"/>
        <v/>
      </c>
      <c r="X48" t="str">
        <f t="shared" si="39"/>
        <v/>
      </c>
      <c r="Y48" t="str">
        <f t="shared" si="39"/>
        <v/>
      </c>
      <c r="Z48" t="str">
        <f t="shared" si="39"/>
        <v/>
      </c>
      <c r="AA48" t="str">
        <f t="shared" si="39"/>
        <v/>
      </c>
      <c r="AB48" t="str">
        <f t="shared" si="39"/>
        <v/>
      </c>
      <c r="AC48" t="str">
        <f t="shared" si="39"/>
        <v/>
      </c>
      <c r="AD48" t="str">
        <f t="shared" si="39"/>
        <v/>
      </c>
      <c r="AE48" t="str">
        <f t="shared" si="39"/>
        <v/>
      </c>
      <c r="AF48" t="str">
        <f t="shared" si="39"/>
        <v/>
      </c>
      <c r="AG48" t="str">
        <f t="shared" si="39"/>
        <v/>
      </c>
      <c r="AH48" t="str">
        <f t="shared" si="39"/>
        <v/>
      </c>
      <c r="AI48" t="str">
        <f t="shared" si="37"/>
        <v/>
      </c>
      <c r="AJ48" t="str">
        <f t="shared" si="37"/>
        <v/>
      </c>
      <c r="AK48" t="str">
        <f t="shared" si="37"/>
        <v/>
      </c>
      <c r="AL48" t="str">
        <f t="shared" si="37"/>
        <v/>
      </c>
      <c r="AM48" t="str">
        <f t="shared" si="37"/>
        <v/>
      </c>
      <c r="AN48" t="str">
        <f t="shared" si="37"/>
        <v/>
      </c>
      <c r="AO48" t="str">
        <f t="shared" si="37"/>
        <v/>
      </c>
      <c r="AP48" t="str">
        <f t="shared" si="37"/>
        <v/>
      </c>
      <c r="AQ48" t="str">
        <f t="shared" si="37"/>
        <v/>
      </c>
      <c r="AR48" t="str">
        <f t="shared" si="37"/>
        <v/>
      </c>
      <c r="AS48" t="str">
        <f t="shared" si="37"/>
        <v/>
      </c>
      <c r="AT48" t="str">
        <f t="shared" si="37"/>
        <v/>
      </c>
      <c r="AU48" t="str">
        <f t="shared" si="37"/>
        <v/>
      </c>
      <c r="AV48" t="str">
        <f t="shared" si="37"/>
        <v/>
      </c>
      <c r="AW48" t="str">
        <f t="shared" si="37"/>
        <v/>
      </c>
      <c r="AX48" t="str">
        <f t="shared" si="31"/>
        <v/>
      </c>
      <c r="AY48" t="str">
        <f t="shared" si="31"/>
        <v/>
      </c>
      <c r="AZ48" t="str">
        <f t="shared" si="31"/>
        <v/>
      </c>
      <c r="BA48" t="str">
        <f t="shared" si="31"/>
        <v/>
      </c>
      <c r="BB48" t="str">
        <f t="shared" si="31"/>
        <v/>
      </c>
      <c r="BC48" t="str">
        <f t="shared" si="31"/>
        <v/>
      </c>
      <c r="BD48" t="str">
        <f t="shared" si="31"/>
        <v/>
      </c>
      <c r="BE48" t="str">
        <f t="shared" si="31"/>
        <v/>
      </c>
      <c r="BF48" t="str">
        <f t="shared" si="31"/>
        <v/>
      </c>
      <c r="BG48" t="str">
        <f t="shared" si="35"/>
        <v/>
      </c>
      <c r="BH48" t="str">
        <f t="shared" si="35"/>
        <v/>
      </c>
      <c r="BI48">
        <f t="shared" si="35"/>
        <v>48</v>
      </c>
      <c r="BJ48" t="str">
        <f t="shared" si="35"/>
        <v/>
      </c>
      <c r="BK48" t="str">
        <f t="shared" si="35"/>
        <v/>
      </c>
      <c r="BL48" t="str">
        <f t="shared" si="35"/>
        <v/>
      </c>
      <c r="BM48" t="str">
        <f t="shared" si="35"/>
        <v/>
      </c>
      <c r="BN48" t="str">
        <f t="shared" si="38"/>
        <v/>
      </c>
      <c r="BO48" t="str">
        <f t="shared" si="38"/>
        <v/>
      </c>
      <c r="BP48" t="str">
        <f t="shared" si="38"/>
        <v/>
      </c>
      <c r="BQ48" t="str">
        <f t="shared" si="38"/>
        <v/>
      </c>
      <c r="BR48" t="str">
        <f t="shared" si="38"/>
        <v/>
      </c>
      <c r="BS48" t="str">
        <f t="shared" si="38"/>
        <v/>
      </c>
      <c r="BT48" t="str">
        <f t="shared" si="38"/>
        <v/>
      </c>
      <c r="BU48" t="str">
        <f t="shared" si="38"/>
        <v/>
      </c>
      <c r="BV48" t="str">
        <f t="shared" si="38"/>
        <v/>
      </c>
      <c r="BW48" t="str">
        <f t="shared" si="38"/>
        <v/>
      </c>
      <c r="BX48" t="str">
        <f t="shared" si="38"/>
        <v/>
      </c>
      <c r="BY48" t="str">
        <f t="shared" si="38"/>
        <v/>
      </c>
      <c r="BZ48" t="str">
        <f t="shared" si="38"/>
        <v/>
      </c>
      <c r="CA48" t="str">
        <f t="shared" si="38"/>
        <v/>
      </c>
      <c r="CB48" t="str">
        <f t="shared" si="38"/>
        <v/>
      </c>
      <c r="CC48" t="str">
        <f t="shared" si="38"/>
        <v/>
      </c>
      <c r="CD48" t="str">
        <f t="shared" si="36"/>
        <v/>
      </c>
      <c r="CE48" t="str">
        <f t="shared" si="36"/>
        <v/>
      </c>
      <c r="CF48" t="str">
        <f t="shared" si="21"/>
        <v/>
      </c>
      <c r="CG48" t="str">
        <f t="shared" si="21"/>
        <v/>
      </c>
      <c r="CH48" t="str">
        <f t="shared" si="21"/>
        <v/>
      </c>
      <c r="CI48" t="str">
        <f t="shared" si="21"/>
        <v/>
      </c>
      <c r="CJ48" t="str">
        <f t="shared" si="21"/>
        <v/>
      </c>
      <c r="CK48">
        <f>BH$4</f>
        <v>47</v>
      </c>
      <c r="CL48">
        <f t="shared" si="19"/>
        <v>0</v>
      </c>
      <c r="CM48">
        <f t="shared" si="25"/>
        <v>0</v>
      </c>
      <c r="CN48">
        <f t="shared" si="26"/>
        <v>0</v>
      </c>
      <c r="CO48">
        <f t="shared" si="20"/>
        <v>0</v>
      </c>
      <c r="CP48">
        <f t="shared" si="7"/>
        <v>0</v>
      </c>
      <c r="CQ48">
        <f t="shared" si="7"/>
        <v>0</v>
      </c>
      <c r="CS48" t="str">
        <f t="shared" si="17"/>
        <v/>
      </c>
      <c r="CT48" t="str">
        <f t="shared" si="11"/>
        <v/>
      </c>
      <c r="CU48" t="str">
        <f t="shared" si="12"/>
        <v/>
      </c>
      <c r="CV48" t="str">
        <f t="shared" si="13"/>
        <v/>
      </c>
      <c r="CW48" t="str">
        <f t="shared" si="14"/>
        <v/>
      </c>
      <c r="CX48" t="str">
        <f t="shared" si="15"/>
        <v/>
      </c>
      <c r="CY48" t="str">
        <f ca="1">IF(CO48=0,"",INDEX(Input!$J$3:$J$72,MATCH(sorteringsmaskine!CT48,Input!$A$3:$A$72,0)))</f>
        <v/>
      </c>
      <c r="CZ48">
        <f ca="1">IF(OR(CY48="",CY48=0)=TRUE,1,Forudsætninger!$B$4)</f>
        <v>1</v>
      </c>
    </row>
    <row r="49" spans="1:104">
      <c r="A49">
        <v>49</v>
      </c>
      <c r="B49">
        <f ca="1">Input!B46</f>
        <v>0</v>
      </c>
      <c r="C49">
        <f ca="1">Input!A46</f>
        <v>0</v>
      </c>
      <c r="D49">
        <f ca="1">Input!D46</f>
        <v>0</v>
      </c>
      <c r="E49">
        <f ca="1">SUM(Beregninger!B46:AY46)</f>
        <v>0</v>
      </c>
      <c r="F49" s="7">
        <f ca="1">Beregninger!AZ46</f>
        <v>0</v>
      </c>
      <c r="G49" s="7">
        <f ca="1">Beregninger!CY46</f>
        <v>0</v>
      </c>
      <c r="H49">
        <f ca="1">IF(Input!$B46="I",5,0)</f>
        <v>0</v>
      </c>
      <c r="I49">
        <f ca="1">IF(Input!$B46="II",4,0)</f>
        <v>0</v>
      </c>
      <c r="J49">
        <f ca="1">IF(Input!$B46="III",3,0)</f>
        <v>0</v>
      </c>
      <c r="K49">
        <f ca="1">IF(Input!$B46="IV",2,0)</f>
        <v>0</v>
      </c>
      <c r="L49">
        <f ca="1">IF(Input!$C46="Økonomisk",0.5,0)</f>
        <v>0</v>
      </c>
      <c r="M49">
        <f t="shared" si="8"/>
        <v>-100</v>
      </c>
      <c r="N49">
        <f ca="1">IF(Input!$C46="Miljø",0.1,0)</f>
        <v>0</v>
      </c>
      <c r="O49">
        <v>5.5999999999999496E-3</v>
      </c>
      <c r="P49">
        <f ca="1">IF(Input!A46="",-1000,0)</f>
        <v>-1000</v>
      </c>
      <c r="Q49">
        <f t="shared" si="33"/>
        <v>-1099.9944</v>
      </c>
      <c r="R49">
        <f t="shared" si="34"/>
        <v>44</v>
      </c>
      <c r="S49" t="str">
        <f t="shared" si="39"/>
        <v/>
      </c>
      <c r="T49" t="str">
        <f t="shared" si="39"/>
        <v/>
      </c>
      <c r="U49" t="str">
        <f t="shared" si="39"/>
        <v/>
      </c>
      <c r="V49" t="str">
        <f t="shared" si="39"/>
        <v/>
      </c>
      <c r="W49" t="str">
        <f t="shared" si="39"/>
        <v/>
      </c>
      <c r="X49" t="str">
        <f t="shared" si="39"/>
        <v/>
      </c>
      <c r="Y49" t="str">
        <f t="shared" si="39"/>
        <v/>
      </c>
      <c r="Z49" t="str">
        <f t="shared" si="39"/>
        <v/>
      </c>
      <c r="AA49" t="str">
        <f t="shared" si="39"/>
        <v/>
      </c>
      <c r="AB49" t="str">
        <f t="shared" si="39"/>
        <v/>
      </c>
      <c r="AC49" t="str">
        <f t="shared" si="39"/>
        <v/>
      </c>
      <c r="AD49" t="str">
        <f t="shared" si="39"/>
        <v/>
      </c>
      <c r="AE49" t="str">
        <f t="shared" si="39"/>
        <v/>
      </c>
      <c r="AF49" t="str">
        <f t="shared" si="39"/>
        <v/>
      </c>
      <c r="AG49" t="str">
        <f t="shared" si="39"/>
        <v/>
      </c>
      <c r="AH49" t="str">
        <f t="shared" si="39"/>
        <v/>
      </c>
      <c r="AI49" t="str">
        <f t="shared" si="37"/>
        <v/>
      </c>
      <c r="AJ49" t="str">
        <f t="shared" si="37"/>
        <v/>
      </c>
      <c r="AK49" t="str">
        <f t="shared" si="37"/>
        <v/>
      </c>
      <c r="AL49" t="str">
        <f t="shared" si="37"/>
        <v/>
      </c>
      <c r="AM49" t="str">
        <f t="shared" si="37"/>
        <v/>
      </c>
      <c r="AN49" t="str">
        <f t="shared" si="37"/>
        <v/>
      </c>
      <c r="AO49" t="str">
        <f t="shared" si="37"/>
        <v/>
      </c>
      <c r="AP49" t="str">
        <f t="shared" si="37"/>
        <v/>
      </c>
      <c r="AQ49" t="str">
        <f t="shared" si="37"/>
        <v/>
      </c>
      <c r="AR49" t="str">
        <f t="shared" si="37"/>
        <v/>
      </c>
      <c r="AS49" t="str">
        <f t="shared" si="37"/>
        <v/>
      </c>
      <c r="AT49" t="str">
        <f t="shared" si="37"/>
        <v/>
      </c>
      <c r="AU49" t="str">
        <f t="shared" si="37"/>
        <v/>
      </c>
      <c r="AV49" t="str">
        <f t="shared" si="37"/>
        <v/>
      </c>
      <c r="AW49" t="str">
        <f t="shared" si="37"/>
        <v/>
      </c>
      <c r="AX49" t="str">
        <f t="shared" si="31"/>
        <v/>
      </c>
      <c r="AY49" t="str">
        <f t="shared" si="31"/>
        <v/>
      </c>
      <c r="AZ49" t="str">
        <f t="shared" si="31"/>
        <v/>
      </c>
      <c r="BA49" t="str">
        <f t="shared" si="31"/>
        <v/>
      </c>
      <c r="BB49" t="str">
        <f>IF($R49=BB$5,$A49,"")</f>
        <v/>
      </c>
      <c r="BC49" t="str">
        <f>IF($R49=BC$5,$A49,"")</f>
        <v/>
      </c>
      <c r="BD49" t="str">
        <f>IF($R49=BD$5,$A49,"")</f>
        <v/>
      </c>
      <c r="BE49" t="str">
        <f>IF($R49=BE$5,$A49,"")</f>
        <v/>
      </c>
      <c r="BF49" t="str">
        <f>IF($R49=BF$5,$A49,"")</f>
        <v/>
      </c>
      <c r="BG49" t="str">
        <f t="shared" si="35"/>
        <v/>
      </c>
      <c r="BH49" t="str">
        <f t="shared" si="35"/>
        <v/>
      </c>
      <c r="BI49" t="str">
        <f t="shared" si="35"/>
        <v/>
      </c>
      <c r="BJ49">
        <f t="shared" si="35"/>
        <v>49</v>
      </c>
      <c r="BK49" t="str">
        <f t="shared" si="35"/>
        <v/>
      </c>
      <c r="BL49" t="str">
        <f t="shared" si="35"/>
        <v/>
      </c>
      <c r="BM49" t="str">
        <f t="shared" si="35"/>
        <v/>
      </c>
      <c r="BN49" t="str">
        <f t="shared" ref="BN49:BQ64" si="40">IF($R49=BN$5,$A49,"")</f>
        <v/>
      </c>
      <c r="BO49" t="str">
        <f t="shared" si="40"/>
        <v/>
      </c>
      <c r="BP49" t="str">
        <f t="shared" si="40"/>
        <v/>
      </c>
      <c r="BQ49" t="str">
        <f t="shared" si="40"/>
        <v/>
      </c>
      <c r="BR49" t="str">
        <f t="shared" si="38"/>
        <v/>
      </c>
      <c r="BS49" t="str">
        <f t="shared" si="38"/>
        <v/>
      </c>
      <c r="BT49" t="str">
        <f t="shared" si="38"/>
        <v/>
      </c>
      <c r="BU49" t="str">
        <f t="shared" si="38"/>
        <v/>
      </c>
      <c r="BV49" t="str">
        <f t="shared" si="38"/>
        <v/>
      </c>
      <c r="BW49" t="str">
        <f t="shared" si="38"/>
        <v/>
      </c>
      <c r="BX49" t="str">
        <f t="shared" si="38"/>
        <v/>
      </c>
      <c r="BY49" t="str">
        <f t="shared" si="38"/>
        <v/>
      </c>
      <c r="BZ49" t="str">
        <f t="shared" si="38"/>
        <v/>
      </c>
      <c r="CA49" t="str">
        <f t="shared" si="38"/>
        <v/>
      </c>
      <c r="CB49" t="str">
        <f t="shared" si="38"/>
        <v/>
      </c>
      <c r="CC49" t="str">
        <f t="shared" si="38"/>
        <v/>
      </c>
      <c r="CD49" t="str">
        <f t="shared" si="36"/>
        <v/>
      </c>
      <c r="CE49" t="str">
        <f t="shared" si="36"/>
        <v/>
      </c>
      <c r="CF49" t="str">
        <f t="shared" si="21"/>
        <v/>
      </c>
      <c r="CG49" t="str">
        <f t="shared" si="21"/>
        <v/>
      </c>
      <c r="CH49" t="str">
        <f t="shared" si="21"/>
        <v/>
      </c>
      <c r="CI49" t="str">
        <f t="shared" si="21"/>
        <v/>
      </c>
      <c r="CJ49" t="str">
        <f t="shared" si="21"/>
        <v/>
      </c>
      <c r="CK49">
        <f>BI$4</f>
        <v>48</v>
      </c>
      <c r="CL49">
        <f t="shared" si="19"/>
        <v>0</v>
      </c>
      <c r="CM49">
        <f t="shared" si="25"/>
        <v>0</v>
      </c>
      <c r="CN49">
        <f t="shared" si="26"/>
        <v>0</v>
      </c>
      <c r="CO49">
        <f t="shared" si="20"/>
        <v>0</v>
      </c>
      <c r="CP49">
        <f t="shared" si="7"/>
        <v>0</v>
      </c>
      <c r="CQ49">
        <f t="shared" si="7"/>
        <v>0</v>
      </c>
      <c r="CS49" t="str">
        <f t="shared" si="17"/>
        <v/>
      </c>
      <c r="CT49" t="str">
        <f t="shared" si="11"/>
        <v/>
      </c>
      <c r="CU49" t="str">
        <f t="shared" si="12"/>
        <v/>
      </c>
      <c r="CV49" t="str">
        <f t="shared" si="13"/>
        <v/>
      </c>
      <c r="CW49" t="str">
        <f t="shared" si="14"/>
        <v/>
      </c>
      <c r="CX49" t="str">
        <f t="shared" si="15"/>
        <v/>
      </c>
      <c r="CY49" t="str">
        <f ca="1">IF(CO49=0,"",INDEX(Input!$J$3:$J$72,MATCH(sorteringsmaskine!CT49,Input!$A$3:$A$72,0)))</f>
        <v/>
      </c>
      <c r="CZ49">
        <f ca="1">IF(OR(CY49="",CY49=0)=TRUE,1,Forudsætninger!$B$4)</f>
        <v>1</v>
      </c>
    </row>
    <row r="50" spans="1:104">
      <c r="A50">
        <v>50</v>
      </c>
      <c r="B50">
        <f ca="1">Input!B47</f>
        <v>0</v>
      </c>
      <c r="C50">
        <f ca="1">Input!A47</f>
        <v>0</v>
      </c>
      <c r="D50">
        <f ca="1">Input!D47</f>
        <v>0</v>
      </c>
      <c r="E50">
        <f ca="1">SUM(Beregninger!B47:AY47)</f>
        <v>0</v>
      </c>
      <c r="F50" s="7">
        <f ca="1">Beregninger!AZ47</f>
        <v>0</v>
      </c>
      <c r="G50" s="7">
        <f ca="1">Beregninger!CY47</f>
        <v>0</v>
      </c>
      <c r="H50">
        <f ca="1">IF(Input!$B47="I",5,0)</f>
        <v>0</v>
      </c>
      <c r="I50">
        <f ca="1">IF(Input!$B47="II",4,0)</f>
        <v>0</v>
      </c>
      <c r="J50">
        <f ca="1">IF(Input!$B47="III",3,0)</f>
        <v>0</v>
      </c>
      <c r="K50">
        <f ca="1">IF(Input!$B47="IV",2,0)</f>
        <v>0</v>
      </c>
      <c r="L50">
        <f ca="1">IF(Input!$C47="Økonomisk",0.5,0)</f>
        <v>0</v>
      </c>
      <c r="M50">
        <f t="shared" si="8"/>
        <v>-100</v>
      </c>
      <c r="N50">
        <f ca="1">IF(Input!$C47="Miljø",0.1,0)</f>
        <v>0</v>
      </c>
      <c r="O50">
        <v>5.4999999999999502E-3</v>
      </c>
      <c r="P50">
        <f ca="1">IF(Input!A47="",-1000,0)</f>
        <v>-1000</v>
      </c>
      <c r="Q50">
        <f t="shared" si="33"/>
        <v>-1099.9945</v>
      </c>
      <c r="R50">
        <f t="shared" si="34"/>
        <v>45</v>
      </c>
      <c r="S50" t="str">
        <f t="shared" si="39"/>
        <v/>
      </c>
      <c r="T50" t="str">
        <f t="shared" si="39"/>
        <v/>
      </c>
      <c r="U50" t="str">
        <f t="shared" si="39"/>
        <v/>
      </c>
      <c r="V50" t="str">
        <f t="shared" si="39"/>
        <v/>
      </c>
      <c r="W50" t="str">
        <f t="shared" si="39"/>
        <v/>
      </c>
      <c r="X50" t="str">
        <f t="shared" si="39"/>
        <v/>
      </c>
      <c r="Y50" t="str">
        <f t="shared" si="39"/>
        <v/>
      </c>
      <c r="Z50" t="str">
        <f t="shared" si="39"/>
        <v/>
      </c>
      <c r="AA50" t="str">
        <f t="shared" si="39"/>
        <v/>
      </c>
      <c r="AB50" t="str">
        <f t="shared" si="39"/>
        <v/>
      </c>
      <c r="AC50" t="str">
        <f t="shared" si="39"/>
        <v/>
      </c>
      <c r="AD50" t="str">
        <f t="shared" si="39"/>
        <v/>
      </c>
      <c r="AE50" t="str">
        <f t="shared" si="39"/>
        <v/>
      </c>
      <c r="AF50" t="str">
        <f t="shared" si="39"/>
        <v/>
      </c>
      <c r="AG50" t="str">
        <f t="shared" si="39"/>
        <v/>
      </c>
      <c r="AH50" t="str">
        <f t="shared" si="39"/>
        <v/>
      </c>
      <c r="AI50" t="str">
        <f t="shared" si="37"/>
        <v/>
      </c>
      <c r="AJ50" t="str">
        <f t="shared" si="37"/>
        <v/>
      </c>
      <c r="AK50" t="str">
        <f t="shared" si="37"/>
        <v/>
      </c>
      <c r="AL50" t="str">
        <f t="shared" si="37"/>
        <v/>
      </c>
      <c r="AM50" t="str">
        <f t="shared" si="37"/>
        <v/>
      </c>
      <c r="AN50" t="str">
        <f t="shared" si="37"/>
        <v/>
      </c>
      <c r="AO50" t="str">
        <f t="shared" si="37"/>
        <v/>
      </c>
      <c r="AP50" t="str">
        <f t="shared" si="37"/>
        <v/>
      </c>
      <c r="AQ50" t="str">
        <f t="shared" si="37"/>
        <v/>
      </c>
      <c r="AR50" t="str">
        <f t="shared" si="37"/>
        <v/>
      </c>
      <c r="AS50" t="str">
        <f t="shared" si="37"/>
        <v/>
      </c>
      <c r="AT50" t="str">
        <f t="shared" si="37"/>
        <v/>
      </c>
      <c r="AU50" t="str">
        <f t="shared" si="37"/>
        <v/>
      </c>
      <c r="AV50" t="str">
        <f t="shared" si="37"/>
        <v/>
      </c>
      <c r="AW50" t="str">
        <f t="shared" si="37"/>
        <v/>
      </c>
      <c r="AX50" t="str">
        <f t="shared" ref="AX50:BM65" si="41">IF($R50=AX$5,$A50,"")</f>
        <v/>
      </c>
      <c r="AY50" t="str">
        <f t="shared" si="41"/>
        <v/>
      </c>
      <c r="AZ50" t="str">
        <f t="shared" si="41"/>
        <v/>
      </c>
      <c r="BA50" t="str">
        <f t="shared" si="41"/>
        <v/>
      </c>
      <c r="BB50" t="str">
        <f t="shared" si="41"/>
        <v/>
      </c>
      <c r="BC50" t="str">
        <f t="shared" si="41"/>
        <v/>
      </c>
      <c r="BD50" t="str">
        <f t="shared" si="41"/>
        <v/>
      </c>
      <c r="BE50" t="str">
        <f t="shared" si="41"/>
        <v/>
      </c>
      <c r="BF50" t="str">
        <f t="shared" si="41"/>
        <v/>
      </c>
      <c r="BG50" t="str">
        <f t="shared" si="41"/>
        <v/>
      </c>
      <c r="BH50" t="str">
        <f t="shared" si="41"/>
        <v/>
      </c>
      <c r="BI50" t="str">
        <f t="shared" si="41"/>
        <v/>
      </c>
      <c r="BJ50" t="str">
        <f t="shared" si="41"/>
        <v/>
      </c>
      <c r="BK50">
        <f t="shared" si="41"/>
        <v>50</v>
      </c>
      <c r="BL50" t="str">
        <f t="shared" si="41"/>
        <v/>
      </c>
      <c r="BM50" t="str">
        <f t="shared" si="41"/>
        <v/>
      </c>
      <c r="BN50" t="str">
        <f t="shared" si="40"/>
        <v/>
      </c>
      <c r="BO50" t="str">
        <f t="shared" si="40"/>
        <v/>
      </c>
      <c r="BP50" t="str">
        <f t="shared" si="40"/>
        <v/>
      </c>
      <c r="BQ50" t="str">
        <f t="shared" si="40"/>
        <v/>
      </c>
      <c r="BR50" t="str">
        <f t="shared" si="38"/>
        <v/>
      </c>
      <c r="BS50" t="str">
        <f t="shared" si="38"/>
        <v/>
      </c>
      <c r="BT50" t="str">
        <f t="shared" si="38"/>
        <v/>
      </c>
      <c r="BU50" t="str">
        <f t="shared" si="38"/>
        <v/>
      </c>
      <c r="BV50" t="str">
        <f t="shared" si="38"/>
        <v/>
      </c>
      <c r="BW50" t="str">
        <f t="shared" si="38"/>
        <v/>
      </c>
      <c r="BX50" t="str">
        <f t="shared" si="38"/>
        <v/>
      </c>
      <c r="BY50" t="str">
        <f t="shared" si="38"/>
        <v/>
      </c>
      <c r="BZ50" t="str">
        <f t="shared" si="38"/>
        <v/>
      </c>
      <c r="CA50" t="str">
        <f t="shared" si="38"/>
        <v/>
      </c>
      <c r="CB50" t="str">
        <f t="shared" si="38"/>
        <v/>
      </c>
      <c r="CC50" t="str">
        <f t="shared" si="38"/>
        <v/>
      </c>
      <c r="CD50" t="str">
        <f t="shared" si="36"/>
        <v/>
      </c>
      <c r="CE50" t="str">
        <f t="shared" si="36"/>
        <v/>
      </c>
      <c r="CF50" t="str">
        <f t="shared" si="21"/>
        <v/>
      </c>
      <c r="CG50" t="str">
        <f t="shared" si="21"/>
        <v/>
      </c>
      <c r="CH50" t="str">
        <f t="shared" si="21"/>
        <v/>
      </c>
      <c r="CI50" t="str">
        <f t="shared" si="21"/>
        <v/>
      </c>
      <c r="CJ50" t="str">
        <f t="shared" si="21"/>
        <v/>
      </c>
      <c r="CK50">
        <f>BJ$4</f>
        <v>49</v>
      </c>
      <c r="CL50">
        <f t="shared" si="19"/>
        <v>0</v>
      </c>
      <c r="CM50">
        <f t="shared" si="25"/>
        <v>0</v>
      </c>
      <c r="CN50">
        <f t="shared" si="26"/>
        <v>0</v>
      </c>
      <c r="CO50">
        <f t="shared" si="20"/>
        <v>0</v>
      </c>
      <c r="CP50">
        <f t="shared" si="7"/>
        <v>0</v>
      </c>
      <c r="CQ50">
        <f t="shared" si="7"/>
        <v>0</v>
      </c>
      <c r="CS50" t="str">
        <f t="shared" si="17"/>
        <v/>
      </c>
      <c r="CT50" t="str">
        <f t="shared" si="11"/>
        <v/>
      </c>
      <c r="CU50" t="str">
        <f t="shared" si="12"/>
        <v/>
      </c>
      <c r="CV50" t="str">
        <f t="shared" si="13"/>
        <v/>
      </c>
      <c r="CW50" t="str">
        <f t="shared" si="14"/>
        <v/>
      </c>
      <c r="CX50" t="str">
        <f t="shared" si="15"/>
        <v/>
      </c>
      <c r="CY50" t="str">
        <f ca="1">IF(CO50=0,"",INDEX(Input!$J$3:$J$72,MATCH(sorteringsmaskine!CT50,Input!$A$3:$A$72,0)))</f>
        <v/>
      </c>
      <c r="CZ50">
        <f ca="1">IF(OR(CY50="",CY50=0)=TRUE,1,Forudsætninger!$B$4)</f>
        <v>1</v>
      </c>
    </row>
    <row r="51" spans="1:104">
      <c r="A51">
        <v>51</v>
      </c>
      <c r="B51">
        <f ca="1">Input!B48</f>
        <v>0</v>
      </c>
      <c r="C51">
        <f ca="1">Input!A48</f>
        <v>0</v>
      </c>
      <c r="D51">
        <f ca="1">Input!D48</f>
        <v>0</v>
      </c>
      <c r="E51">
        <f ca="1">SUM(Beregninger!B48:AY48)</f>
        <v>0</v>
      </c>
      <c r="F51" s="7">
        <f ca="1">Beregninger!AZ48</f>
        <v>0</v>
      </c>
      <c r="G51" s="7">
        <f ca="1">Beregninger!CY48</f>
        <v>0</v>
      </c>
      <c r="H51">
        <f ca="1">IF(Input!$B48="I",5,0)</f>
        <v>0</v>
      </c>
      <c r="I51">
        <f ca="1">IF(Input!$B48="II",4,0)</f>
        <v>0</v>
      </c>
      <c r="J51">
        <f ca="1">IF(Input!$B48="III",3,0)</f>
        <v>0</v>
      </c>
      <c r="K51">
        <f ca="1">IF(Input!$B48="IV",2,0)</f>
        <v>0</v>
      </c>
      <c r="L51">
        <f ca="1">IF(Input!$C48="Økonomisk",0.5,0)</f>
        <v>0</v>
      </c>
      <c r="M51">
        <f t="shared" si="8"/>
        <v>-100</v>
      </c>
      <c r="N51">
        <f ca="1">IF(Input!$C48="Miljø",0.1,0)</f>
        <v>0</v>
      </c>
      <c r="O51">
        <v>5.39999999999995E-3</v>
      </c>
      <c r="P51">
        <f ca="1">IF(Input!A48="",-1000,0)</f>
        <v>-1000</v>
      </c>
      <c r="Q51">
        <f t="shared" si="33"/>
        <v>-1099.9946</v>
      </c>
      <c r="R51">
        <f t="shared" si="34"/>
        <v>46</v>
      </c>
      <c r="S51" t="str">
        <f t="shared" si="39"/>
        <v/>
      </c>
      <c r="T51" t="str">
        <f t="shared" si="39"/>
        <v/>
      </c>
      <c r="U51" t="str">
        <f t="shared" si="39"/>
        <v/>
      </c>
      <c r="V51" t="str">
        <f t="shared" si="39"/>
        <v/>
      </c>
      <c r="W51" t="str">
        <f t="shared" si="39"/>
        <v/>
      </c>
      <c r="X51" t="str">
        <f t="shared" si="39"/>
        <v/>
      </c>
      <c r="Y51" t="str">
        <f t="shared" si="39"/>
        <v/>
      </c>
      <c r="Z51" t="str">
        <f t="shared" si="39"/>
        <v/>
      </c>
      <c r="AA51" t="str">
        <f t="shared" si="39"/>
        <v/>
      </c>
      <c r="AB51" t="str">
        <f t="shared" si="39"/>
        <v/>
      </c>
      <c r="AC51" t="str">
        <f t="shared" si="39"/>
        <v/>
      </c>
      <c r="AD51" t="str">
        <f t="shared" si="39"/>
        <v/>
      </c>
      <c r="AE51" t="str">
        <f t="shared" si="39"/>
        <v/>
      </c>
      <c r="AF51" t="str">
        <f t="shared" si="39"/>
        <v/>
      </c>
      <c r="AG51" t="str">
        <f t="shared" si="39"/>
        <v/>
      </c>
      <c r="AH51" t="str">
        <f t="shared" si="39"/>
        <v/>
      </c>
      <c r="AI51" t="str">
        <f t="shared" si="37"/>
        <v/>
      </c>
      <c r="AJ51" t="str">
        <f t="shared" si="37"/>
        <v/>
      </c>
      <c r="AK51" t="str">
        <f t="shared" si="37"/>
        <v/>
      </c>
      <c r="AL51" t="str">
        <f t="shared" si="37"/>
        <v/>
      </c>
      <c r="AM51" t="str">
        <f t="shared" si="37"/>
        <v/>
      </c>
      <c r="AN51" t="str">
        <f t="shared" si="37"/>
        <v/>
      </c>
      <c r="AO51" t="str">
        <f t="shared" si="37"/>
        <v/>
      </c>
      <c r="AP51" t="str">
        <f t="shared" si="37"/>
        <v/>
      </c>
      <c r="AQ51" t="str">
        <f t="shared" si="37"/>
        <v/>
      </c>
      <c r="AR51" t="str">
        <f t="shared" si="37"/>
        <v/>
      </c>
      <c r="AS51" t="str">
        <f t="shared" si="37"/>
        <v/>
      </c>
      <c r="AT51" t="str">
        <f t="shared" si="37"/>
        <v/>
      </c>
      <c r="AU51" t="str">
        <f t="shared" si="37"/>
        <v/>
      </c>
      <c r="AV51" t="str">
        <f t="shared" si="37"/>
        <v/>
      </c>
      <c r="AW51" t="str">
        <f t="shared" si="37"/>
        <v/>
      </c>
      <c r="AX51" t="str">
        <f t="shared" si="41"/>
        <v/>
      </c>
      <c r="AY51" t="str">
        <f t="shared" si="41"/>
        <v/>
      </c>
      <c r="AZ51" t="str">
        <f t="shared" si="41"/>
        <v/>
      </c>
      <c r="BA51" t="str">
        <f t="shared" si="41"/>
        <v/>
      </c>
      <c r="BB51" t="str">
        <f t="shared" si="41"/>
        <v/>
      </c>
      <c r="BC51" t="str">
        <f t="shared" si="41"/>
        <v/>
      </c>
      <c r="BD51" t="str">
        <f t="shared" si="41"/>
        <v/>
      </c>
      <c r="BE51" t="str">
        <f t="shared" si="41"/>
        <v/>
      </c>
      <c r="BF51" t="str">
        <f t="shared" si="41"/>
        <v/>
      </c>
      <c r="BG51" t="str">
        <f t="shared" si="41"/>
        <v/>
      </c>
      <c r="BH51" t="str">
        <f t="shared" si="41"/>
        <v/>
      </c>
      <c r="BI51" t="str">
        <f t="shared" si="41"/>
        <v/>
      </c>
      <c r="BJ51" t="str">
        <f t="shared" si="41"/>
        <v/>
      </c>
      <c r="BK51" t="str">
        <f t="shared" si="41"/>
        <v/>
      </c>
      <c r="BL51">
        <f t="shared" si="41"/>
        <v>51</v>
      </c>
      <c r="BM51" t="str">
        <f t="shared" si="41"/>
        <v/>
      </c>
      <c r="BN51" t="str">
        <f t="shared" si="40"/>
        <v/>
      </c>
      <c r="BO51" t="str">
        <f t="shared" si="40"/>
        <v/>
      </c>
      <c r="BP51" t="str">
        <f t="shared" si="40"/>
        <v/>
      </c>
      <c r="BQ51" t="str">
        <f t="shared" si="40"/>
        <v/>
      </c>
      <c r="BR51" t="str">
        <f t="shared" si="38"/>
        <v/>
      </c>
      <c r="BS51" t="str">
        <f t="shared" si="38"/>
        <v/>
      </c>
      <c r="BT51" t="str">
        <f t="shared" si="38"/>
        <v/>
      </c>
      <c r="BU51" t="str">
        <f t="shared" si="38"/>
        <v/>
      </c>
      <c r="BV51" t="str">
        <f t="shared" si="38"/>
        <v/>
      </c>
      <c r="BW51" t="str">
        <f t="shared" si="38"/>
        <v/>
      </c>
      <c r="BX51" t="str">
        <f t="shared" si="38"/>
        <v/>
      </c>
      <c r="BY51" t="str">
        <f t="shared" si="38"/>
        <v/>
      </c>
      <c r="BZ51" t="str">
        <f t="shared" si="38"/>
        <v/>
      </c>
      <c r="CA51" t="str">
        <f t="shared" si="38"/>
        <v/>
      </c>
      <c r="CB51" t="str">
        <f t="shared" si="38"/>
        <v/>
      </c>
      <c r="CC51" t="str">
        <f t="shared" si="38"/>
        <v/>
      </c>
      <c r="CD51" t="str">
        <f t="shared" si="36"/>
        <v/>
      </c>
      <c r="CE51" t="str">
        <f t="shared" si="36"/>
        <v/>
      </c>
      <c r="CF51" t="str">
        <f t="shared" si="21"/>
        <v/>
      </c>
      <c r="CG51" t="str">
        <f t="shared" si="21"/>
        <v/>
      </c>
      <c r="CH51" t="str">
        <f t="shared" si="21"/>
        <v/>
      </c>
      <c r="CI51" t="str">
        <f t="shared" si="21"/>
        <v/>
      </c>
      <c r="CJ51" t="str">
        <f t="shared" si="21"/>
        <v/>
      </c>
      <c r="CK51">
        <f>BK$4</f>
        <v>50</v>
      </c>
      <c r="CL51">
        <f t="shared" si="19"/>
        <v>0</v>
      </c>
      <c r="CM51">
        <f t="shared" si="25"/>
        <v>0</v>
      </c>
      <c r="CN51">
        <f t="shared" si="26"/>
        <v>0</v>
      </c>
      <c r="CO51">
        <f t="shared" si="20"/>
        <v>0</v>
      </c>
      <c r="CP51">
        <f t="shared" si="7"/>
        <v>0</v>
      </c>
      <c r="CQ51">
        <f t="shared" si="7"/>
        <v>0</v>
      </c>
      <c r="CS51" t="str">
        <f t="shared" si="17"/>
        <v/>
      </c>
      <c r="CT51" t="str">
        <f t="shared" si="11"/>
        <v/>
      </c>
      <c r="CU51" t="str">
        <f t="shared" si="12"/>
        <v/>
      </c>
      <c r="CV51" t="str">
        <f t="shared" si="13"/>
        <v/>
      </c>
      <c r="CW51" t="str">
        <f t="shared" si="14"/>
        <v/>
      </c>
      <c r="CX51" t="str">
        <f t="shared" si="15"/>
        <v/>
      </c>
      <c r="CY51" t="str">
        <f ca="1">IF(CO51=0,"",INDEX(Input!$J$3:$J$72,MATCH(sorteringsmaskine!CT51,Input!$A$3:$A$72,0)))</f>
        <v/>
      </c>
      <c r="CZ51">
        <f ca="1">IF(OR(CY51="",CY51=0)=TRUE,1,Forudsætninger!$B$4)</f>
        <v>1</v>
      </c>
    </row>
    <row r="52" spans="1:104">
      <c r="A52">
        <v>52</v>
      </c>
      <c r="B52">
        <f ca="1">Input!B49</f>
        <v>0</v>
      </c>
      <c r="C52">
        <f ca="1">Input!A49</f>
        <v>0</v>
      </c>
      <c r="D52">
        <f ca="1">Input!D49</f>
        <v>0</v>
      </c>
      <c r="E52">
        <f ca="1">SUM(Beregninger!B49:AY49)</f>
        <v>0</v>
      </c>
      <c r="F52" s="7">
        <f ca="1">Beregninger!AZ49</f>
        <v>0</v>
      </c>
      <c r="G52" s="7">
        <f ca="1">Beregninger!CY49</f>
        <v>0</v>
      </c>
      <c r="H52">
        <f ca="1">IF(Input!$B49="I",5,0)</f>
        <v>0</v>
      </c>
      <c r="I52">
        <f ca="1">IF(Input!$B49="II",4,0)</f>
        <v>0</v>
      </c>
      <c r="J52">
        <f ca="1">IF(Input!$B49="III",3,0)</f>
        <v>0</v>
      </c>
      <c r="K52">
        <f ca="1">IF(Input!$B49="IV",2,0)</f>
        <v>0</v>
      </c>
      <c r="L52">
        <f ca="1">IF(Input!$C49="Økonomisk",0.5,0)</f>
        <v>0</v>
      </c>
      <c r="M52">
        <f t="shared" si="8"/>
        <v>-100</v>
      </c>
      <c r="N52">
        <f ca="1">IF(Input!$C49="Miljø",0.1,0)</f>
        <v>0</v>
      </c>
      <c r="O52">
        <v>5.2999999999999497E-3</v>
      </c>
      <c r="P52">
        <f ca="1">IF(Input!A49="",-1000,0)</f>
        <v>-1000</v>
      </c>
      <c r="Q52">
        <f t="shared" si="33"/>
        <v>-1099.9947</v>
      </c>
      <c r="R52">
        <f t="shared" si="34"/>
        <v>47</v>
      </c>
      <c r="S52" t="str">
        <f t="shared" si="39"/>
        <v/>
      </c>
      <c r="T52" t="str">
        <f t="shared" si="39"/>
        <v/>
      </c>
      <c r="U52" t="str">
        <f t="shared" si="39"/>
        <v/>
      </c>
      <c r="V52" t="str">
        <f t="shared" si="39"/>
        <v/>
      </c>
      <c r="W52" t="str">
        <f t="shared" si="39"/>
        <v/>
      </c>
      <c r="X52" t="str">
        <f t="shared" si="39"/>
        <v/>
      </c>
      <c r="Y52" t="str">
        <f t="shared" si="39"/>
        <v/>
      </c>
      <c r="Z52" t="str">
        <f t="shared" si="39"/>
        <v/>
      </c>
      <c r="AA52" t="str">
        <f t="shared" si="39"/>
        <v/>
      </c>
      <c r="AB52" t="str">
        <f t="shared" si="39"/>
        <v/>
      </c>
      <c r="AC52" t="str">
        <f t="shared" si="39"/>
        <v/>
      </c>
      <c r="AD52" t="str">
        <f t="shared" si="39"/>
        <v/>
      </c>
      <c r="AE52" t="str">
        <f t="shared" si="39"/>
        <v/>
      </c>
      <c r="AF52" t="str">
        <f t="shared" si="39"/>
        <v/>
      </c>
      <c r="AG52" t="str">
        <f t="shared" si="39"/>
        <v/>
      </c>
      <c r="AH52" t="str">
        <f t="shared" si="39"/>
        <v/>
      </c>
      <c r="AI52" t="str">
        <f t="shared" si="37"/>
        <v/>
      </c>
      <c r="AJ52" t="str">
        <f t="shared" si="37"/>
        <v/>
      </c>
      <c r="AK52" t="str">
        <f t="shared" si="37"/>
        <v/>
      </c>
      <c r="AL52" t="str">
        <f t="shared" si="37"/>
        <v/>
      </c>
      <c r="AM52" t="str">
        <f t="shared" si="37"/>
        <v/>
      </c>
      <c r="AN52" t="str">
        <f t="shared" si="37"/>
        <v/>
      </c>
      <c r="AO52" t="str">
        <f t="shared" si="37"/>
        <v/>
      </c>
      <c r="AP52" t="str">
        <f t="shared" si="37"/>
        <v/>
      </c>
      <c r="AQ52" t="str">
        <f t="shared" si="37"/>
        <v/>
      </c>
      <c r="AR52" t="str">
        <f t="shared" si="37"/>
        <v/>
      </c>
      <c r="AS52" t="str">
        <f t="shared" si="37"/>
        <v/>
      </c>
      <c r="AT52" t="str">
        <f t="shared" si="37"/>
        <v/>
      </c>
      <c r="AU52" t="str">
        <f t="shared" si="37"/>
        <v/>
      </c>
      <c r="AV52" t="str">
        <f t="shared" si="37"/>
        <v/>
      </c>
      <c r="AW52" t="str">
        <f t="shared" si="37"/>
        <v/>
      </c>
      <c r="AX52" t="str">
        <f t="shared" si="41"/>
        <v/>
      </c>
      <c r="AY52" t="str">
        <f t="shared" si="41"/>
        <v/>
      </c>
      <c r="AZ52" t="str">
        <f t="shared" si="41"/>
        <v/>
      </c>
      <c r="BA52" t="str">
        <f t="shared" si="41"/>
        <v/>
      </c>
      <c r="BB52" t="str">
        <f t="shared" si="41"/>
        <v/>
      </c>
      <c r="BC52" t="str">
        <f t="shared" si="41"/>
        <v/>
      </c>
      <c r="BD52" t="str">
        <f t="shared" si="41"/>
        <v/>
      </c>
      <c r="BE52" t="str">
        <f t="shared" si="41"/>
        <v/>
      </c>
      <c r="BF52" t="str">
        <f t="shared" si="41"/>
        <v/>
      </c>
      <c r="BG52" t="str">
        <f t="shared" si="41"/>
        <v/>
      </c>
      <c r="BH52" t="str">
        <f t="shared" si="41"/>
        <v/>
      </c>
      <c r="BI52" t="str">
        <f t="shared" si="41"/>
        <v/>
      </c>
      <c r="BJ52" t="str">
        <f t="shared" si="41"/>
        <v/>
      </c>
      <c r="BK52" t="str">
        <f t="shared" si="41"/>
        <v/>
      </c>
      <c r="BL52" t="str">
        <f t="shared" si="41"/>
        <v/>
      </c>
      <c r="BM52">
        <f t="shared" si="41"/>
        <v>52</v>
      </c>
      <c r="BN52" t="str">
        <f t="shared" si="40"/>
        <v/>
      </c>
      <c r="BO52" t="str">
        <f t="shared" si="40"/>
        <v/>
      </c>
      <c r="BP52" t="str">
        <f t="shared" si="40"/>
        <v/>
      </c>
      <c r="BQ52" t="str">
        <f t="shared" si="40"/>
        <v/>
      </c>
      <c r="BR52" t="str">
        <f t="shared" si="38"/>
        <v/>
      </c>
      <c r="BS52" t="str">
        <f t="shared" si="38"/>
        <v/>
      </c>
      <c r="BT52" t="str">
        <f t="shared" si="38"/>
        <v/>
      </c>
      <c r="BU52" t="str">
        <f t="shared" si="38"/>
        <v/>
      </c>
      <c r="BV52" t="str">
        <f t="shared" si="38"/>
        <v/>
      </c>
      <c r="BW52" t="str">
        <f t="shared" si="38"/>
        <v/>
      </c>
      <c r="BX52" t="str">
        <f t="shared" si="38"/>
        <v/>
      </c>
      <c r="BY52" t="str">
        <f t="shared" si="38"/>
        <v/>
      </c>
      <c r="BZ52" t="str">
        <f t="shared" si="38"/>
        <v/>
      </c>
      <c r="CA52" t="str">
        <f t="shared" si="38"/>
        <v/>
      </c>
      <c r="CB52" t="str">
        <f t="shared" si="38"/>
        <v/>
      </c>
      <c r="CC52" t="str">
        <f t="shared" si="38"/>
        <v/>
      </c>
      <c r="CD52" t="str">
        <f t="shared" si="36"/>
        <v/>
      </c>
      <c r="CE52" t="str">
        <f t="shared" si="36"/>
        <v/>
      </c>
      <c r="CF52" t="str">
        <f t="shared" si="21"/>
        <v/>
      </c>
      <c r="CG52" t="str">
        <f t="shared" si="21"/>
        <v/>
      </c>
      <c r="CH52" t="str">
        <f t="shared" si="21"/>
        <v/>
      </c>
      <c r="CI52" t="str">
        <f t="shared" si="21"/>
        <v/>
      </c>
      <c r="CJ52" t="str">
        <f t="shared" si="21"/>
        <v/>
      </c>
      <c r="CK52">
        <f>BL$4</f>
        <v>51</v>
      </c>
      <c r="CL52">
        <f t="shared" si="19"/>
        <v>0</v>
      </c>
      <c r="CM52">
        <f t="shared" si="25"/>
        <v>0</v>
      </c>
      <c r="CN52">
        <f t="shared" si="26"/>
        <v>0</v>
      </c>
      <c r="CO52">
        <f t="shared" si="20"/>
        <v>0</v>
      </c>
      <c r="CP52">
        <f t="shared" si="7"/>
        <v>0</v>
      </c>
      <c r="CQ52">
        <f t="shared" si="7"/>
        <v>0</v>
      </c>
      <c r="CS52" t="str">
        <f t="shared" si="17"/>
        <v/>
      </c>
      <c r="CT52" t="str">
        <f t="shared" si="11"/>
        <v/>
      </c>
      <c r="CU52" t="str">
        <f t="shared" si="12"/>
        <v/>
      </c>
      <c r="CV52" t="str">
        <f t="shared" si="13"/>
        <v/>
      </c>
      <c r="CW52" t="str">
        <f t="shared" si="14"/>
        <v/>
      </c>
      <c r="CX52" t="str">
        <f t="shared" si="15"/>
        <v/>
      </c>
      <c r="CY52" t="str">
        <f ca="1">IF(CO52=0,"",INDEX(Input!$J$3:$J$72,MATCH(sorteringsmaskine!CT52,Input!$A$3:$A$72,0)))</f>
        <v/>
      </c>
      <c r="CZ52">
        <f ca="1">IF(OR(CY52="",CY52=0)=TRUE,1,Forudsætninger!$B$4)</f>
        <v>1</v>
      </c>
    </row>
    <row r="53" spans="1:104">
      <c r="A53">
        <v>53</v>
      </c>
      <c r="B53">
        <f ca="1">Input!B50</f>
        <v>0</v>
      </c>
      <c r="C53">
        <f ca="1">Input!A50</f>
        <v>0</v>
      </c>
      <c r="D53">
        <f ca="1">Input!D50</f>
        <v>0</v>
      </c>
      <c r="E53">
        <f ca="1">SUM(Beregninger!B50:AY50)</f>
        <v>0</v>
      </c>
      <c r="F53" s="7">
        <f ca="1">Beregninger!AZ50</f>
        <v>0</v>
      </c>
      <c r="G53" s="7">
        <f ca="1">Beregninger!CY50</f>
        <v>0</v>
      </c>
      <c r="H53">
        <f ca="1">IF(Input!$B50="I",5,0)</f>
        <v>0</v>
      </c>
      <c r="I53">
        <f ca="1">IF(Input!$B50="II",4,0)</f>
        <v>0</v>
      </c>
      <c r="J53">
        <f ca="1">IF(Input!$B50="III",3,0)</f>
        <v>0</v>
      </c>
      <c r="K53">
        <f ca="1">IF(Input!$B50="IV",2,0)</f>
        <v>0</v>
      </c>
      <c r="L53">
        <f ca="1">IF(Input!$C50="Økonomisk",0.5,0)</f>
        <v>0</v>
      </c>
      <c r="M53">
        <f t="shared" si="8"/>
        <v>-100</v>
      </c>
      <c r="N53">
        <f ca="1">IF(Input!$C50="Miljø",0.1,0)</f>
        <v>0</v>
      </c>
      <c r="O53">
        <v>5.1999999999999503E-3</v>
      </c>
      <c r="P53">
        <f ca="1">IF(Input!A50="",-1000,0)</f>
        <v>-1000</v>
      </c>
      <c r="Q53">
        <f t="shared" si="33"/>
        <v>-1099.9947999999999</v>
      </c>
      <c r="R53">
        <f t="shared" si="34"/>
        <v>48</v>
      </c>
      <c r="S53" t="str">
        <f t="shared" si="39"/>
        <v/>
      </c>
      <c r="T53" t="str">
        <f t="shared" si="39"/>
        <v/>
      </c>
      <c r="U53" t="str">
        <f t="shared" si="39"/>
        <v/>
      </c>
      <c r="V53" t="str">
        <f t="shared" si="39"/>
        <v/>
      </c>
      <c r="W53" t="str">
        <f t="shared" si="39"/>
        <v/>
      </c>
      <c r="X53" t="str">
        <f t="shared" si="39"/>
        <v/>
      </c>
      <c r="Y53" t="str">
        <f t="shared" si="39"/>
        <v/>
      </c>
      <c r="Z53" t="str">
        <f t="shared" si="39"/>
        <v/>
      </c>
      <c r="AA53" t="str">
        <f t="shared" si="39"/>
        <v/>
      </c>
      <c r="AB53" t="str">
        <f t="shared" si="39"/>
        <v/>
      </c>
      <c r="AC53" t="str">
        <f t="shared" si="39"/>
        <v/>
      </c>
      <c r="AD53" t="str">
        <f t="shared" si="39"/>
        <v/>
      </c>
      <c r="AE53" t="str">
        <f t="shared" si="39"/>
        <v/>
      </c>
      <c r="AF53" t="str">
        <f t="shared" si="39"/>
        <v/>
      </c>
      <c r="AG53" t="str">
        <f t="shared" si="39"/>
        <v/>
      </c>
      <c r="AH53" t="str">
        <f t="shared" si="39"/>
        <v/>
      </c>
      <c r="AI53" t="str">
        <f t="shared" si="37"/>
        <v/>
      </c>
      <c r="AJ53" t="str">
        <f t="shared" si="37"/>
        <v/>
      </c>
      <c r="AK53" t="str">
        <f t="shared" si="37"/>
        <v/>
      </c>
      <c r="AL53" t="str">
        <f t="shared" si="37"/>
        <v/>
      </c>
      <c r="AM53" t="str">
        <f t="shared" si="37"/>
        <v/>
      </c>
      <c r="AN53" t="str">
        <f t="shared" si="37"/>
        <v/>
      </c>
      <c r="AO53" t="str">
        <f t="shared" si="37"/>
        <v/>
      </c>
      <c r="AP53" t="str">
        <f t="shared" si="37"/>
        <v/>
      </c>
      <c r="AQ53" t="str">
        <f t="shared" si="37"/>
        <v/>
      </c>
      <c r="AR53" t="str">
        <f t="shared" si="37"/>
        <v/>
      </c>
      <c r="AS53" t="str">
        <f t="shared" si="37"/>
        <v/>
      </c>
      <c r="AT53" t="str">
        <f t="shared" si="37"/>
        <v/>
      </c>
      <c r="AU53" t="str">
        <f t="shared" si="37"/>
        <v/>
      </c>
      <c r="AV53" t="str">
        <f t="shared" si="37"/>
        <v/>
      </c>
      <c r="AW53" t="str">
        <f t="shared" si="37"/>
        <v/>
      </c>
      <c r="AX53" t="str">
        <f t="shared" si="41"/>
        <v/>
      </c>
      <c r="AY53" t="str">
        <f t="shared" si="41"/>
        <v/>
      </c>
      <c r="AZ53" t="str">
        <f t="shared" si="41"/>
        <v/>
      </c>
      <c r="BA53" t="str">
        <f t="shared" si="41"/>
        <v/>
      </c>
      <c r="BB53" t="str">
        <f t="shared" si="41"/>
        <v/>
      </c>
      <c r="BC53" t="str">
        <f t="shared" si="41"/>
        <v/>
      </c>
      <c r="BD53" t="str">
        <f t="shared" si="41"/>
        <v/>
      </c>
      <c r="BE53" t="str">
        <f t="shared" si="41"/>
        <v/>
      </c>
      <c r="BF53" t="str">
        <f t="shared" si="41"/>
        <v/>
      </c>
      <c r="BG53" t="str">
        <f t="shared" si="41"/>
        <v/>
      </c>
      <c r="BH53" t="str">
        <f t="shared" si="41"/>
        <v/>
      </c>
      <c r="BI53" t="str">
        <f t="shared" si="41"/>
        <v/>
      </c>
      <c r="BJ53" t="str">
        <f t="shared" si="41"/>
        <v/>
      </c>
      <c r="BK53" t="str">
        <f t="shared" si="41"/>
        <v/>
      </c>
      <c r="BL53" t="str">
        <f t="shared" si="41"/>
        <v/>
      </c>
      <c r="BM53" t="str">
        <f t="shared" si="41"/>
        <v/>
      </c>
      <c r="BN53">
        <f t="shared" si="40"/>
        <v>53</v>
      </c>
      <c r="BO53" t="str">
        <f t="shared" si="40"/>
        <v/>
      </c>
      <c r="BP53" t="str">
        <f t="shared" si="40"/>
        <v/>
      </c>
      <c r="BQ53" t="str">
        <f t="shared" si="40"/>
        <v/>
      </c>
      <c r="BR53" t="str">
        <f t="shared" si="38"/>
        <v/>
      </c>
      <c r="BS53" t="str">
        <f t="shared" si="38"/>
        <v/>
      </c>
      <c r="BT53" t="str">
        <f t="shared" si="38"/>
        <v/>
      </c>
      <c r="BU53" t="str">
        <f t="shared" si="38"/>
        <v/>
      </c>
      <c r="BV53" t="str">
        <f t="shared" si="38"/>
        <v/>
      </c>
      <c r="BW53" t="str">
        <f t="shared" si="38"/>
        <v/>
      </c>
      <c r="BX53" t="str">
        <f t="shared" si="38"/>
        <v/>
      </c>
      <c r="BY53" t="str">
        <f t="shared" si="38"/>
        <v/>
      </c>
      <c r="BZ53" t="str">
        <f t="shared" si="38"/>
        <v/>
      </c>
      <c r="CA53" t="str">
        <f t="shared" si="38"/>
        <v/>
      </c>
      <c r="CB53" t="str">
        <f t="shared" si="38"/>
        <v/>
      </c>
      <c r="CC53" t="str">
        <f t="shared" si="38"/>
        <v/>
      </c>
      <c r="CD53" t="str">
        <f t="shared" si="36"/>
        <v/>
      </c>
      <c r="CE53" t="str">
        <f t="shared" si="36"/>
        <v/>
      </c>
      <c r="CF53" t="str">
        <f t="shared" si="21"/>
        <v/>
      </c>
      <c r="CG53" t="str">
        <f t="shared" si="21"/>
        <v/>
      </c>
      <c r="CH53" t="str">
        <f t="shared" si="21"/>
        <v/>
      </c>
      <c r="CI53" t="str">
        <f t="shared" si="21"/>
        <v/>
      </c>
      <c r="CJ53" t="str">
        <f t="shared" si="21"/>
        <v/>
      </c>
      <c r="CK53">
        <f>BM$4</f>
        <v>52</v>
      </c>
      <c r="CL53">
        <f t="shared" si="19"/>
        <v>0</v>
      </c>
      <c r="CM53">
        <f t="shared" si="25"/>
        <v>0</v>
      </c>
      <c r="CN53">
        <f t="shared" si="26"/>
        <v>0</v>
      </c>
      <c r="CO53">
        <f t="shared" si="20"/>
        <v>0</v>
      </c>
      <c r="CP53">
        <f t="shared" si="7"/>
        <v>0</v>
      </c>
      <c r="CQ53">
        <f t="shared" si="7"/>
        <v>0</v>
      </c>
      <c r="CS53" t="str">
        <f t="shared" si="17"/>
        <v/>
      </c>
      <c r="CT53" t="str">
        <f t="shared" si="11"/>
        <v/>
      </c>
      <c r="CU53" t="str">
        <f t="shared" si="12"/>
        <v/>
      </c>
      <c r="CV53" t="str">
        <f t="shared" si="13"/>
        <v/>
      </c>
      <c r="CW53" t="str">
        <f t="shared" si="14"/>
        <v/>
      </c>
      <c r="CX53" t="str">
        <f t="shared" si="15"/>
        <v/>
      </c>
      <c r="CY53" t="str">
        <f ca="1">IF(CO53=0,"",INDEX(Input!$J$3:$J$72,MATCH(sorteringsmaskine!CT53,Input!$A$3:$A$72,0)))</f>
        <v/>
      </c>
      <c r="CZ53">
        <f ca="1">IF(OR(CY53="",CY53=0)=TRUE,1,Forudsætninger!$B$4)</f>
        <v>1</v>
      </c>
    </row>
    <row r="54" spans="1:104">
      <c r="A54">
        <v>54</v>
      </c>
      <c r="B54">
        <f ca="1">Input!B51</f>
        <v>0</v>
      </c>
      <c r="C54">
        <f ca="1">Input!A51</f>
        <v>0</v>
      </c>
      <c r="D54">
        <f ca="1">Input!D51</f>
        <v>0</v>
      </c>
      <c r="E54">
        <f ca="1">SUM(Beregninger!B51:AY51)</f>
        <v>0</v>
      </c>
      <c r="F54" s="7">
        <f ca="1">Beregninger!AZ51</f>
        <v>0</v>
      </c>
      <c r="G54" s="7">
        <f ca="1">Beregninger!CY51</f>
        <v>0</v>
      </c>
      <c r="H54">
        <f ca="1">IF(Input!$B51="I",5,0)</f>
        <v>0</v>
      </c>
      <c r="I54">
        <f ca="1">IF(Input!$B51="II",4,0)</f>
        <v>0</v>
      </c>
      <c r="J54">
        <f ca="1">IF(Input!$B51="III",3,0)</f>
        <v>0</v>
      </c>
      <c r="K54">
        <f ca="1">IF(Input!$B51="IV",2,0)</f>
        <v>0</v>
      </c>
      <c r="L54">
        <f ca="1">IF(Input!$C51="Økonomisk",0.5,0)</f>
        <v>0</v>
      </c>
      <c r="M54">
        <f t="shared" si="8"/>
        <v>-100</v>
      </c>
      <c r="N54">
        <f ca="1">IF(Input!$C51="Miljø",0.1,0)</f>
        <v>0</v>
      </c>
      <c r="O54">
        <v>5.0999999999999501E-3</v>
      </c>
      <c r="P54">
        <f ca="1">IF(Input!A51="",-1000,0)</f>
        <v>-1000</v>
      </c>
      <c r="Q54">
        <f t="shared" si="33"/>
        <v>-1099.9948999999999</v>
      </c>
      <c r="R54">
        <f t="shared" si="34"/>
        <v>49</v>
      </c>
      <c r="S54" t="str">
        <f t="shared" si="39"/>
        <v/>
      </c>
      <c r="T54" t="str">
        <f t="shared" si="39"/>
        <v/>
      </c>
      <c r="U54" t="str">
        <f t="shared" si="39"/>
        <v/>
      </c>
      <c r="V54" t="str">
        <f t="shared" si="39"/>
        <v/>
      </c>
      <c r="W54" t="str">
        <f t="shared" si="39"/>
        <v/>
      </c>
      <c r="X54" t="str">
        <f t="shared" si="39"/>
        <v/>
      </c>
      <c r="Y54" t="str">
        <f t="shared" si="39"/>
        <v/>
      </c>
      <c r="Z54" t="str">
        <f t="shared" si="39"/>
        <v/>
      </c>
      <c r="AA54" t="str">
        <f t="shared" si="39"/>
        <v/>
      </c>
      <c r="AB54" t="str">
        <f t="shared" si="39"/>
        <v/>
      </c>
      <c r="AC54" t="str">
        <f t="shared" si="39"/>
        <v/>
      </c>
      <c r="AD54" t="str">
        <f t="shared" si="39"/>
        <v/>
      </c>
      <c r="AE54" t="str">
        <f t="shared" si="39"/>
        <v/>
      </c>
      <c r="AF54" t="str">
        <f t="shared" si="39"/>
        <v/>
      </c>
      <c r="AG54" t="str">
        <f t="shared" si="39"/>
        <v/>
      </c>
      <c r="AH54" t="str">
        <f t="shared" si="39"/>
        <v/>
      </c>
      <c r="AI54" t="str">
        <f t="shared" si="37"/>
        <v/>
      </c>
      <c r="AJ54" t="str">
        <f t="shared" si="37"/>
        <v/>
      </c>
      <c r="AK54" t="str">
        <f t="shared" si="37"/>
        <v/>
      </c>
      <c r="AL54" t="str">
        <f t="shared" si="37"/>
        <v/>
      </c>
      <c r="AM54" t="str">
        <f t="shared" si="37"/>
        <v/>
      </c>
      <c r="AN54" t="str">
        <f t="shared" si="37"/>
        <v/>
      </c>
      <c r="AO54" t="str">
        <f t="shared" si="37"/>
        <v/>
      </c>
      <c r="AP54" t="str">
        <f t="shared" si="37"/>
        <v/>
      </c>
      <c r="AQ54" t="str">
        <f t="shared" si="37"/>
        <v/>
      </c>
      <c r="AR54" t="str">
        <f t="shared" si="37"/>
        <v/>
      </c>
      <c r="AS54" t="str">
        <f t="shared" si="37"/>
        <v/>
      </c>
      <c r="AT54" t="str">
        <f t="shared" si="37"/>
        <v/>
      </c>
      <c r="AU54" t="str">
        <f t="shared" si="37"/>
        <v/>
      </c>
      <c r="AV54" t="str">
        <f t="shared" si="37"/>
        <v/>
      </c>
      <c r="AW54" t="str">
        <f t="shared" si="37"/>
        <v/>
      </c>
      <c r="AX54" t="str">
        <f t="shared" si="41"/>
        <v/>
      </c>
      <c r="AY54" t="str">
        <f t="shared" si="41"/>
        <v/>
      </c>
      <c r="AZ54" t="str">
        <f t="shared" si="41"/>
        <v/>
      </c>
      <c r="BA54" t="str">
        <f t="shared" si="41"/>
        <v/>
      </c>
      <c r="BB54" t="str">
        <f t="shared" si="41"/>
        <v/>
      </c>
      <c r="BC54" t="str">
        <f t="shared" si="41"/>
        <v/>
      </c>
      <c r="BD54" t="str">
        <f t="shared" si="41"/>
        <v/>
      </c>
      <c r="BE54" t="str">
        <f t="shared" si="41"/>
        <v/>
      </c>
      <c r="BF54" t="str">
        <f t="shared" si="41"/>
        <v/>
      </c>
      <c r="BG54" t="str">
        <f t="shared" si="41"/>
        <v/>
      </c>
      <c r="BH54" t="str">
        <f t="shared" si="41"/>
        <v/>
      </c>
      <c r="BI54" t="str">
        <f t="shared" si="41"/>
        <v/>
      </c>
      <c r="BJ54" t="str">
        <f t="shared" si="41"/>
        <v/>
      </c>
      <c r="BK54" t="str">
        <f t="shared" si="41"/>
        <v/>
      </c>
      <c r="BL54" t="str">
        <f t="shared" si="41"/>
        <v/>
      </c>
      <c r="BM54" t="str">
        <f t="shared" si="41"/>
        <v/>
      </c>
      <c r="BN54" t="str">
        <f t="shared" si="40"/>
        <v/>
      </c>
      <c r="BO54">
        <f t="shared" si="40"/>
        <v>54</v>
      </c>
      <c r="BP54" t="str">
        <f t="shared" si="40"/>
        <v/>
      </c>
      <c r="BQ54" t="str">
        <f t="shared" si="40"/>
        <v/>
      </c>
      <c r="BR54" t="str">
        <f t="shared" si="38"/>
        <v/>
      </c>
      <c r="BS54" t="str">
        <f t="shared" si="38"/>
        <v/>
      </c>
      <c r="BT54" t="str">
        <f t="shared" si="38"/>
        <v/>
      </c>
      <c r="BU54" t="str">
        <f t="shared" si="38"/>
        <v/>
      </c>
      <c r="BV54" t="str">
        <f t="shared" si="38"/>
        <v/>
      </c>
      <c r="BW54" t="str">
        <f t="shared" si="38"/>
        <v/>
      </c>
      <c r="BX54" t="str">
        <f t="shared" si="38"/>
        <v/>
      </c>
      <c r="BY54" t="str">
        <f t="shared" si="38"/>
        <v/>
      </c>
      <c r="BZ54" t="str">
        <f t="shared" si="38"/>
        <v/>
      </c>
      <c r="CA54" t="str">
        <f t="shared" si="38"/>
        <v/>
      </c>
      <c r="CB54" t="str">
        <f t="shared" si="38"/>
        <v/>
      </c>
      <c r="CC54" t="str">
        <f t="shared" si="38"/>
        <v/>
      </c>
      <c r="CD54" t="str">
        <f t="shared" si="36"/>
        <v/>
      </c>
      <c r="CE54" t="str">
        <f t="shared" si="36"/>
        <v/>
      </c>
      <c r="CF54" t="str">
        <f t="shared" si="21"/>
        <v/>
      </c>
      <c r="CG54" t="str">
        <f t="shared" si="21"/>
        <v/>
      </c>
      <c r="CH54" t="str">
        <f t="shared" si="21"/>
        <v/>
      </c>
      <c r="CI54" t="str">
        <f t="shared" si="21"/>
        <v/>
      </c>
      <c r="CJ54" t="str">
        <f t="shared" si="21"/>
        <v/>
      </c>
      <c r="CK54">
        <f>BN$4</f>
        <v>53</v>
      </c>
      <c r="CL54">
        <f t="shared" si="19"/>
        <v>0</v>
      </c>
      <c r="CM54">
        <f t="shared" si="25"/>
        <v>0</v>
      </c>
      <c r="CN54">
        <f t="shared" si="26"/>
        <v>0</v>
      </c>
      <c r="CO54">
        <f t="shared" si="20"/>
        <v>0</v>
      </c>
      <c r="CP54">
        <f t="shared" si="7"/>
        <v>0</v>
      </c>
      <c r="CQ54">
        <f t="shared" si="7"/>
        <v>0</v>
      </c>
      <c r="CS54" t="str">
        <f t="shared" si="17"/>
        <v/>
      </c>
      <c r="CT54" t="str">
        <f t="shared" si="11"/>
        <v/>
      </c>
      <c r="CU54" t="str">
        <f t="shared" si="12"/>
        <v/>
      </c>
      <c r="CV54" t="str">
        <f t="shared" si="13"/>
        <v/>
      </c>
      <c r="CW54" t="str">
        <f t="shared" si="14"/>
        <v/>
      </c>
      <c r="CX54" t="str">
        <f t="shared" si="15"/>
        <v/>
      </c>
      <c r="CY54" t="str">
        <f ca="1">IF(CO54=0,"",INDEX(Input!$J$3:$J$72,MATCH(sorteringsmaskine!CT54,Input!$A$3:$A$72,0)))</f>
        <v/>
      </c>
      <c r="CZ54">
        <f ca="1">IF(OR(CY54="",CY54=0)=TRUE,1,Forudsætninger!$B$4)</f>
        <v>1</v>
      </c>
    </row>
    <row r="55" spans="1:104">
      <c r="A55">
        <v>55</v>
      </c>
      <c r="B55">
        <f ca="1">Input!B52</f>
        <v>0</v>
      </c>
      <c r="C55">
        <f ca="1">Input!A52</f>
        <v>0</v>
      </c>
      <c r="D55">
        <f ca="1">Input!D52</f>
        <v>0</v>
      </c>
      <c r="E55">
        <f ca="1">SUM(Beregninger!B52:AY52)</f>
        <v>0</v>
      </c>
      <c r="F55" s="7">
        <f ca="1">Beregninger!AZ52</f>
        <v>0</v>
      </c>
      <c r="G55" s="7">
        <f ca="1">Beregninger!CY52</f>
        <v>0</v>
      </c>
      <c r="H55">
        <f ca="1">IF(Input!$B52="I",5,0)</f>
        <v>0</v>
      </c>
      <c r="I55">
        <f ca="1">IF(Input!$B52="II",4,0)</f>
        <v>0</v>
      </c>
      <c r="J55">
        <f ca="1">IF(Input!$B52="III",3,0)</f>
        <v>0</v>
      </c>
      <c r="K55">
        <f ca="1">IF(Input!$B52="IV",2,0)</f>
        <v>0</v>
      </c>
      <c r="L55">
        <f ca="1">IF(Input!$C52="Økonomisk",0.5,0)</f>
        <v>0</v>
      </c>
      <c r="M55">
        <f t="shared" si="8"/>
        <v>-100</v>
      </c>
      <c r="N55">
        <f ca="1">IF(Input!$C52="Miljø",0.1,0)</f>
        <v>0</v>
      </c>
      <c r="O55">
        <v>4.9999999999999403E-3</v>
      </c>
      <c r="P55">
        <f ca="1">IF(Input!A52="",-1000,0)</f>
        <v>-1000</v>
      </c>
      <c r="Q55">
        <f t="shared" si="33"/>
        <v>-1099.9949999999999</v>
      </c>
      <c r="R55">
        <f t="shared" si="34"/>
        <v>50</v>
      </c>
      <c r="S55" t="str">
        <f t="shared" si="39"/>
        <v/>
      </c>
      <c r="T55" t="str">
        <f t="shared" si="39"/>
        <v/>
      </c>
      <c r="U55" t="str">
        <f t="shared" si="39"/>
        <v/>
      </c>
      <c r="V55" t="str">
        <f t="shared" si="39"/>
        <v/>
      </c>
      <c r="W55" t="str">
        <f t="shared" si="39"/>
        <v/>
      </c>
      <c r="X55" t="str">
        <f t="shared" si="39"/>
        <v/>
      </c>
      <c r="Y55" t="str">
        <f t="shared" si="39"/>
        <v/>
      </c>
      <c r="Z55" t="str">
        <f t="shared" si="39"/>
        <v/>
      </c>
      <c r="AA55" t="str">
        <f t="shared" si="39"/>
        <v/>
      </c>
      <c r="AB55" t="str">
        <f t="shared" si="39"/>
        <v/>
      </c>
      <c r="AC55" t="str">
        <f t="shared" si="39"/>
        <v/>
      </c>
      <c r="AD55" t="str">
        <f t="shared" si="39"/>
        <v/>
      </c>
      <c r="AE55" t="str">
        <f t="shared" si="39"/>
        <v/>
      </c>
      <c r="AF55" t="str">
        <f t="shared" si="39"/>
        <v/>
      </c>
      <c r="AG55" t="str">
        <f t="shared" si="39"/>
        <v/>
      </c>
      <c r="AH55" t="str">
        <f t="shared" si="39"/>
        <v/>
      </c>
      <c r="AI55" t="str">
        <f t="shared" si="37"/>
        <v/>
      </c>
      <c r="AJ55" t="str">
        <f t="shared" si="37"/>
        <v/>
      </c>
      <c r="AK55" t="str">
        <f t="shared" si="37"/>
        <v/>
      </c>
      <c r="AL55" t="str">
        <f t="shared" si="37"/>
        <v/>
      </c>
      <c r="AM55" t="str">
        <f t="shared" si="37"/>
        <v/>
      </c>
      <c r="AN55" t="str">
        <f t="shared" si="37"/>
        <v/>
      </c>
      <c r="AO55" t="str">
        <f t="shared" si="37"/>
        <v/>
      </c>
      <c r="AP55" t="str">
        <f t="shared" si="37"/>
        <v/>
      </c>
      <c r="AQ55" t="str">
        <f t="shared" si="37"/>
        <v/>
      </c>
      <c r="AR55" t="str">
        <f t="shared" si="37"/>
        <v/>
      </c>
      <c r="AS55" t="str">
        <f t="shared" si="37"/>
        <v/>
      </c>
      <c r="AT55" t="str">
        <f t="shared" si="37"/>
        <v/>
      </c>
      <c r="AU55" t="str">
        <f t="shared" si="37"/>
        <v/>
      </c>
      <c r="AV55" t="str">
        <f t="shared" si="37"/>
        <v/>
      </c>
      <c r="AW55" t="str">
        <f t="shared" si="37"/>
        <v/>
      </c>
      <c r="AX55" t="str">
        <f t="shared" si="41"/>
        <v/>
      </c>
      <c r="AY55" t="str">
        <f t="shared" si="41"/>
        <v/>
      </c>
      <c r="AZ55" t="str">
        <f t="shared" si="41"/>
        <v/>
      </c>
      <c r="BA55" t="str">
        <f t="shared" si="41"/>
        <v/>
      </c>
      <c r="BB55" t="str">
        <f t="shared" si="41"/>
        <v/>
      </c>
      <c r="BC55" t="str">
        <f t="shared" si="41"/>
        <v/>
      </c>
      <c r="BD55" t="str">
        <f t="shared" si="41"/>
        <v/>
      </c>
      <c r="BE55" t="str">
        <f t="shared" si="41"/>
        <v/>
      </c>
      <c r="BF55" t="str">
        <f t="shared" si="41"/>
        <v/>
      </c>
      <c r="BG55" t="str">
        <f t="shared" si="41"/>
        <v/>
      </c>
      <c r="BH55" t="str">
        <f t="shared" si="41"/>
        <v/>
      </c>
      <c r="BI55" t="str">
        <f t="shared" si="41"/>
        <v/>
      </c>
      <c r="BJ55" t="str">
        <f t="shared" si="41"/>
        <v/>
      </c>
      <c r="BK55" t="str">
        <f t="shared" si="41"/>
        <v/>
      </c>
      <c r="BL55" t="str">
        <f t="shared" si="41"/>
        <v/>
      </c>
      <c r="BM55" t="str">
        <f t="shared" si="41"/>
        <v/>
      </c>
      <c r="BN55" t="str">
        <f t="shared" si="40"/>
        <v/>
      </c>
      <c r="BO55" t="str">
        <f t="shared" si="40"/>
        <v/>
      </c>
      <c r="BP55">
        <f t="shared" si="40"/>
        <v>55</v>
      </c>
      <c r="BQ55" t="str">
        <f t="shared" si="40"/>
        <v/>
      </c>
      <c r="BR55" t="str">
        <f t="shared" si="38"/>
        <v/>
      </c>
      <c r="BS55" t="str">
        <f t="shared" si="38"/>
        <v/>
      </c>
      <c r="BT55" t="str">
        <f t="shared" si="38"/>
        <v/>
      </c>
      <c r="BU55" t="str">
        <f t="shared" si="38"/>
        <v/>
      </c>
      <c r="BV55" t="str">
        <f t="shared" si="38"/>
        <v/>
      </c>
      <c r="BW55" t="str">
        <f t="shared" si="38"/>
        <v/>
      </c>
      <c r="BX55" t="str">
        <f t="shared" si="38"/>
        <v/>
      </c>
      <c r="BY55" t="str">
        <f t="shared" si="38"/>
        <v/>
      </c>
      <c r="BZ55" t="str">
        <f t="shared" si="38"/>
        <v/>
      </c>
      <c r="CA55" t="str">
        <f t="shared" si="38"/>
        <v/>
      </c>
      <c r="CB55" t="str">
        <f t="shared" si="38"/>
        <v/>
      </c>
      <c r="CC55" t="str">
        <f t="shared" si="38"/>
        <v/>
      </c>
      <c r="CD55" t="str">
        <f t="shared" si="36"/>
        <v/>
      </c>
      <c r="CE55" t="str">
        <f t="shared" si="36"/>
        <v/>
      </c>
      <c r="CF55" t="str">
        <f t="shared" si="21"/>
        <v/>
      </c>
      <c r="CG55" t="str">
        <f t="shared" si="21"/>
        <v/>
      </c>
      <c r="CH55" t="str">
        <f t="shared" si="21"/>
        <v/>
      </c>
      <c r="CI55" t="str">
        <f t="shared" si="21"/>
        <v/>
      </c>
      <c r="CJ55" t="str">
        <f t="shared" si="21"/>
        <v/>
      </c>
      <c r="CK55">
        <f>BO$4</f>
        <v>54</v>
      </c>
      <c r="CL55">
        <f t="shared" si="19"/>
        <v>0</v>
      </c>
      <c r="CM55">
        <f t="shared" si="25"/>
        <v>0</v>
      </c>
      <c r="CN55">
        <f t="shared" si="26"/>
        <v>0</v>
      </c>
      <c r="CO55">
        <f t="shared" si="20"/>
        <v>0</v>
      </c>
      <c r="CP55">
        <f t="shared" si="7"/>
        <v>0</v>
      </c>
      <c r="CQ55">
        <f t="shared" si="7"/>
        <v>0</v>
      </c>
      <c r="CS55" t="str">
        <f t="shared" si="17"/>
        <v/>
      </c>
      <c r="CT55" t="str">
        <f t="shared" si="11"/>
        <v/>
      </c>
      <c r="CU55" t="str">
        <f t="shared" si="12"/>
        <v/>
      </c>
      <c r="CV55" t="str">
        <f t="shared" si="13"/>
        <v/>
      </c>
      <c r="CW55" t="str">
        <f t="shared" si="14"/>
        <v/>
      </c>
      <c r="CX55" t="str">
        <f t="shared" si="15"/>
        <v/>
      </c>
      <c r="CY55" t="str">
        <f ca="1">IF(CO55=0,"",INDEX(Input!$J$3:$J$72,MATCH(sorteringsmaskine!CT55,Input!$A$3:$A$72,0)))</f>
        <v/>
      </c>
      <c r="CZ55">
        <f ca="1">IF(OR(CY55="",CY55=0)=TRUE,1,Forudsætninger!$B$4)</f>
        <v>1</v>
      </c>
    </row>
    <row r="56" spans="1:104">
      <c r="A56">
        <v>56</v>
      </c>
      <c r="B56">
        <f ca="1">Input!B53</f>
        <v>0</v>
      </c>
      <c r="C56">
        <f ca="1">Input!A53</f>
        <v>0</v>
      </c>
      <c r="D56">
        <f ca="1">Input!D53</f>
        <v>0</v>
      </c>
      <c r="E56">
        <f ca="1">SUM(Beregninger!B53:AY53)</f>
        <v>0</v>
      </c>
      <c r="F56" s="7">
        <f ca="1">Beregninger!AZ53</f>
        <v>0</v>
      </c>
      <c r="G56" s="7">
        <f ca="1">Beregninger!CY53</f>
        <v>0</v>
      </c>
      <c r="H56">
        <f ca="1">IF(Input!$B53="I",5,0)</f>
        <v>0</v>
      </c>
      <c r="I56">
        <f ca="1">IF(Input!$B53="II",4,0)</f>
        <v>0</v>
      </c>
      <c r="J56">
        <f ca="1">IF(Input!$B53="III",3,0)</f>
        <v>0</v>
      </c>
      <c r="K56">
        <f ca="1">IF(Input!$B53="IV",2,0)</f>
        <v>0</v>
      </c>
      <c r="L56">
        <f ca="1">IF(Input!$C53="Økonomisk",0.5,0)</f>
        <v>0</v>
      </c>
      <c r="M56">
        <f t="shared" si="8"/>
        <v>-100</v>
      </c>
      <c r="N56">
        <f ca="1">IF(Input!$C53="Miljø",0.1,0)</f>
        <v>0</v>
      </c>
      <c r="O56">
        <v>4.89999999999994E-3</v>
      </c>
      <c r="P56">
        <f ca="1">IF(Input!A53="",-1000,0)</f>
        <v>-1000</v>
      </c>
      <c r="Q56">
        <f t="shared" si="33"/>
        <v>-1099.9951000000001</v>
      </c>
      <c r="R56">
        <f t="shared" si="34"/>
        <v>51</v>
      </c>
      <c r="S56" t="str">
        <f t="shared" si="39"/>
        <v/>
      </c>
      <c r="T56" t="str">
        <f t="shared" si="39"/>
        <v/>
      </c>
      <c r="U56" t="str">
        <f t="shared" si="39"/>
        <v/>
      </c>
      <c r="V56" t="str">
        <f t="shared" si="39"/>
        <v/>
      </c>
      <c r="W56" t="str">
        <f t="shared" si="39"/>
        <v/>
      </c>
      <c r="X56" t="str">
        <f t="shared" si="39"/>
        <v/>
      </c>
      <c r="Y56" t="str">
        <f t="shared" si="39"/>
        <v/>
      </c>
      <c r="Z56" t="str">
        <f t="shared" si="39"/>
        <v/>
      </c>
      <c r="AA56" t="str">
        <f t="shared" si="39"/>
        <v/>
      </c>
      <c r="AB56" t="str">
        <f t="shared" si="39"/>
        <v/>
      </c>
      <c r="AC56" t="str">
        <f t="shared" si="39"/>
        <v/>
      </c>
      <c r="AD56" t="str">
        <f t="shared" si="39"/>
        <v/>
      </c>
      <c r="AE56" t="str">
        <f t="shared" si="39"/>
        <v/>
      </c>
      <c r="AF56" t="str">
        <f t="shared" si="39"/>
        <v/>
      </c>
      <c r="AG56" t="str">
        <f t="shared" si="39"/>
        <v/>
      </c>
      <c r="AH56" t="str">
        <f t="shared" si="39"/>
        <v/>
      </c>
      <c r="AI56" t="str">
        <f t="shared" si="37"/>
        <v/>
      </c>
      <c r="AJ56" t="str">
        <f t="shared" si="37"/>
        <v/>
      </c>
      <c r="AK56" t="str">
        <f t="shared" si="37"/>
        <v/>
      </c>
      <c r="AL56" t="str">
        <f t="shared" si="37"/>
        <v/>
      </c>
      <c r="AM56" t="str">
        <f t="shared" si="37"/>
        <v/>
      </c>
      <c r="AN56" t="str">
        <f t="shared" si="37"/>
        <v/>
      </c>
      <c r="AO56" t="str">
        <f t="shared" si="37"/>
        <v/>
      </c>
      <c r="AP56" t="str">
        <f t="shared" si="37"/>
        <v/>
      </c>
      <c r="AQ56" t="str">
        <f t="shared" si="37"/>
        <v/>
      </c>
      <c r="AR56" t="str">
        <f t="shared" si="37"/>
        <v/>
      </c>
      <c r="AS56" t="str">
        <f t="shared" si="37"/>
        <v/>
      </c>
      <c r="AT56" t="str">
        <f t="shared" si="37"/>
        <v/>
      </c>
      <c r="AU56" t="str">
        <f t="shared" si="37"/>
        <v/>
      </c>
      <c r="AV56" t="str">
        <f t="shared" si="37"/>
        <v/>
      </c>
      <c r="AW56" t="str">
        <f t="shared" si="37"/>
        <v/>
      </c>
      <c r="AX56" t="str">
        <f t="shared" si="41"/>
        <v/>
      </c>
      <c r="AY56" t="str">
        <f t="shared" si="41"/>
        <v/>
      </c>
      <c r="AZ56" t="str">
        <f t="shared" si="41"/>
        <v/>
      </c>
      <c r="BA56" t="str">
        <f t="shared" si="41"/>
        <v/>
      </c>
      <c r="BB56" t="str">
        <f t="shared" si="41"/>
        <v/>
      </c>
      <c r="BC56" t="str">
        <f t="shared" si="41"/>
        <v/>
      </c>
      <c r="BD56" t="str">
        <f t="shared" si="41"/>
        <v/>
      </c>
      <c r="BE56" t="str">
        <f t="shared" si="41"/>
        <v/>
      </c>
      <c r="BF56" t="str">
        <f t="shared" si="41"/>
        <v/>
      </c>
      <c r="BG56" t="str">
        <f t="shared" si="41"/>
        <v/>
      </c>
      <c r="BH56" t="str">
        <f t="shared" si="41"/>
        <v/>
      </c>
      <c r="BI56" t="str">
        <f t="shared" si="41"/>
        <v/>
      </c>
      <c r="BJ56" t="str">
        <f t="shared" si="41"/>
        <v/>
      </c>
      <c r="BK56" t="str">
        <f t="shared" si="41"/>
        <v/>
      </c>
      <c r="BL56" t="str">
        <f t="shared" si="41"/>
        <v/>
      </c>
      <c r="BM56" t="str">
        <f t="shared" si="41"/>
        <v/>
      </c>
      <c r="BN56" t="str">
        <f t="shared" si="40"/>
        <v/>
      </c>
      <c r="BO56" t="str">
        <f t="shared" si="40"/>
        <v/>
      </c>
      <c r="BP56" t="str">
        <f t="shared" si="40"/>
        <v/>
      </c>
      <c r="BQ56">
        <f t="shared" si="40"/>
        <v>56</v>
      </c>
      <c r="BR56" t="str">
        <f t="shared" si="38"/>
        <v/>
      </c>
      <c r="BS56" t="str">
        <f t="shared" si="38"/>
        <v/>
      </c>
      <c r="BT56" t="str">
        <f t="shared" si="38"/>
        <v/>
      </c>
      <c r="BU56" t="str">
        <f t="shared" si="38"/>
        <v/>
      </c>
      <c r="BV56" t="str">
        <f t="shared" si="38"/>
        <v/>
      </c>
      <c r="BW56" t="str">
        <f t="shared" si="38"/>
        <v/>
      </c>
      <c r="BX56" t="str">
        <f t="shared" si="38"/>
        <v/>
      </c>
      <c r="BY56" t="str">
        <f t="shared" si="38"/>
        <v/>
      </c>
      <c r="BZ56" t="str">
        <f t="shared" si="38"/>
        <v/>
      </c>
      <c r="CA56" t="str">
        <f t="shared" si="38"/>
        <v/>
      </c>
      <c r="CB56" t="str">
        <f t="shared" si="38"/>
        <v/>
      </c>
      <c r="CC56" t="str">
        <f t="shared" si="38"/>
        <v/>
      </c>
      <c r="CD56" t="str">
        <f t="shared" si="36"/>
        <v/>
      </c>
      <c r="CE56" t="str">
        <f t="shared" si="36"/>
        <v/>
      </c>
      <c r="CF56" t="str">
        <f t="shared" si="21"/>
        <v/>
      </c>
      <c r="CG56" t="str">
        <f t="shared" si="21"/>
        <v/>
      </c>
      <c r="CH56" t="str">
        <f t="shared" si="21"/>
        <v/>
      </c>
      <c r="CI56" t="str">
        <f t="shared" si="21"/>
        <v/>
      </c>
      <c r="CJ56" t="str">
        <f t="shared" si="21"/>
        <v/>
      </c>
      <c r="CK56">
        <f>BP$4</f>
        <v>55</v>
      </c>
      <c r="CL56">
        <f t="shared" si="19"/>
        <v>0</v>
      </c>
      <c r="CM56">
        <f t="shared" si="25"/>
        <v>0</v>
      </c>
      <c r="CN56">
        <f t="shared" si="26"/>
        <v>0</v>
      </c>
      <c r="CO56">
        <f t="shared" si="20"/>
        <v>0</v>
      </c>
      <c r="CP56">
        <f t="shared" si="7"/>
        <v>0</v>
      </c>
      <c r="CQ56">
        <f t="shared" si="7"/>
        <v>0</v>
      </c>
      <c r="CS56" t="str">
        <f t="shared" si="17"/>
        <v/>
      </c>
      <c r="CT56" t="str">
        <f t="shared" si="11"/>
        <v/>
      </c>
      <c r="CU56" t="str">
        <f t="shared" si="12"/>
        <v/>
      </c>
      <c r="CV56" t="str">
        <f t="shared" si="13"/>
        <v/>
      </c>
      <c r="CW56" t="str">
        <f t="shared" si="14"/>
        <v/>
      </c>
      <c r="CX56" t="str">
        <f t="shared" si="15"/>
        <v/>
      </c>
      <c r="CY56" t="str">
        <f ca="1">IF(CO56=0,"",INDEX(Input!$J$3:$J$72,MATCH(sorteringsmaskine!CT56,Input!$A$3:$A$72,0)))</f>
        <v/>
      </c>
      <c r="CZ56">
        <f ca="1">IF(OR(CY56="",CY56=0)=TRUE,1,Forudsætninger!$B$4)</f>
        <v>1</v>
      </c>
    </row>
    <row r="57" spans="1:104">
      <c r="A57">
        <v>57</v>
      </c>
      <c r="B57">
        <f ca="1">Input!B54</f>
        <v>0</v>
      </c>
      <c r="C57">
        <f ca="1">Input!A54</f>
        <v>0</v>
      </c>
      <c r="D57">
        <f ca="1">Input!D54</f>
        <v>0</v>
      </c>
      <c r="E57">
        <f ca="1">SUM(Beregninger!B54:AY54)</f>
        <v>0</v>
      </c>
      <c r="F57" s="7">
        <f ca="1">Beregninger!AZ54</f>
        <v>0</v>
      </c>
      <c r="G57" s="7">
        <f ca="1">Beregninger!CY54</f>
        <v>0</v>
      </c>
      <c r="H57">
        <f ca="1">IF(Input!$B54="I",5,0)</f>
        <v>0</v>
      </c>
      <c r="I57">
        <f ca="1">IF(Input!$B54="II",4,0)</f>
        <v>0</v>
      </c>
      <c r="J57">
        <f ca="1">IF(Input!$B54="III",3,0)</f>
        <v>0</v>
      </c>
      <c r="K57">
        <f ca="1">IF(Input!$B54="IV",2,0)</f>
        <v>0</v>
      </c>
      <c r="L57">
        <f ca="1">IF(Input!$C54="Økonomisk",0.5,0)</f>
        <v>0</v>
      </c>
      <c r="M57">
        <f t="shared" si="8"/>
        <v>-100</v>
      </c>
      <c r="N57">
        <f ca="1">IF(Input!$C54="Miljø",0.1,0)</f>
        <v>0</v>
      </c>
      <c r="O57">
        <v>4.7999999999999397E-3</v>
      </c>
      <c r="P57">
        <f ca="1">IF(Input!A54="",-1000,0)</f>
        <v>-1000</v>
      </c>
      <c r="Q57">
        <f t="shared" si="33"/>
        <v>-1099.9952000000001</v>
      </c>
      <c r="R57">
        <f t="shared" si="34"/>
        <v>52</v>
      </c>
      <c r="S57" t="str">
        <f t="shared" si="39"/>
        <v/>
      </c>
      <c r="T57" t="str">
        <f t="shared" si="39"/>
        <v/>
      </c>
      <c r="U57" t="str">
        <f t="shared" si="39"/>
        <v/>
      </c>
      <c r="V57" t="str">
        <f t="shared" si="39"/>
        <v/>
      </c>
      <c r="W57" t="str">
        <f t="shared" si="39"/>
        <v/>
      </c>
      <c r="X57" t="str">
        <f t="shared" si="39"/>
        <v/>
      </c>
      <c r="Y57" t="str">
        <f t="shared" si="39"/>
        <v/>
      </c>
      <c r="Z57" t="str">
        <f t="shared" si="39"/>
        <v/>
      </c>
      <c r="AA57" t="str">
        <f t="shared" si="39"/>
        <v/>
      </c>
      <c r="AB57" t="str">
        <f t="shared" si="39"/>
        <v/>
      </c>
      <c r="AC57" t="str">
        <f t="shared" si="39"/>
        <v/>
      </c>
      <c r="AD57" t="str">
        <f t="shared" si="39"/>
        <v/>
      </c>
      <c r="AE57" t="str">
        <f t="shared" si="39"/>
        <v/>
      </c>
      <c r="AF57" t="str">
        <f t="shared" si="39"/>
        <v/>
      </c>
      <c r="AG57" t="str">
        <f t="shared" si="39"/>
        <v/>
      </c>
      <c r="AH57" t="str">
        <f t="shared" si="39"/>
        <v/>
      </c>
      <c r="AI57" t="str">
        <f t="shared" si="37"/>
        <v/>
      </c>
      <c r="AJ57" t="str">
        <f t="shared" si="37"/>
        <v/>
      </c>
      <c r="AK57" t="str">
        <f t="shared" si="37"/>
        <v/>
      </c>
      <c r="AL57" t="str">
        <f t="shared" si="37"/>
        <v/>
      </c>
      <c r="AM57" t="str">
        <f t="shared" si="37"/>
        <v/>
      </c>
      <c r="AN57" t="str">
        <f t="shared" si="37"/>
        <v/>
      </c>
      <c r="AO57" t="str">
        <f t="shared" si="37"/>
        <v/>
      </c>
      <c r="AP57" t="str">
        <f t="shared" si="37"/>
        <v/>
      </c>
      <c r="AQ57" t="str">
        <f t="shared" si="37"/>
        <v/>
      </c>
      <c r="AR57" t="str">
        <f t="shared" si="37"/>
        <v/>
      </c>
      <c r="AS57" t="str">
        <f t="shared" si="37"/>
        <v/>
      </c>
      <c r="AT57" t="str">
        <f t="shared" si="37"/>
        <v/>
      </c>
      <c r="AU57" t="str">
        <f t="shared" si="37"/>
        <v/>
      </c>
      <c r="AV57" t="str">
        <f t="shared" si="37"/>
        <v/>
      </c>
      <c r="AW57" t="str">
        <f t="shared" si="37"/>
        <v/>
      </c>
      <c r="AX57" t="str">
        <f t="shared" si="41"/>
        <v/>
      </c>
      <c r="AY57" t="str">
        <f t="shared" si="41"/>
        <v/>
      </c>
      <c r="AZ57" t="str">
        <f t="shared" si="41"/>
        <v/>
      </c>
      <c r="BA57" t="str">
        <f t="shared" si="41"/>
        <v/>
      </c>
      <c r="BB57" t="str">
        <f t="shared" si="41"/>
        <v/>
      </c>
      <c r="BC57" t="str">
        <f t="shared" si="41"/>
        <v/>
      </c>
      <c r="BD57" t="str">
        <f t="shared" si="41"/>
        <v/>
      </c>
      <c r="BE57" t="str">
        <f t="shared" si="41"/>
        <v/>
      </c>
      <c r="BF57" t="str">
        <f t="shared" si="41"/>
        <v/>
      </c>
      <c r="BG57" t="str">
        <f t="shared" si="41"/>
        <v/>
      </c>
      <c r="BH57" t="str">
        <f t="shared" si="41"/>
        <v/>
      </c>
      <c r="BI57" t="str">
        <f t="shared" si="41"/>
        <v/>
      </c>
      <c r="BJ57" t="str">
        <f t="shared" si="41"/>
        <v/>
      </c>
      <c r="BK57" t="str">
        <f t="shared" si="41"/>
        <v/>
      </c>
      <c r="BL57" t="str">
        <f t="shared" si="41"/>
        <v/>
      </c>
      <c r="BM57" t="str">
        <f t="shared" si="41"/>
        <v/>
      </c>
      <c r="BN57" t="str">
        <f t="shared" si="40"/>
        <v/>
      </c>
      <c r="BO57" t="str">
        <f t="shared" si="40"/>
        <v/>
      </c>
      <c r="BP57" t="str">
        <f t="shared" si="40"/>
        <v/>
      </c>
      <c r="BQ57" t="str">
        <f t="shared" si="40"/>
        <v/>
      </c>
      <c r="BR57">
        <f t="shared" si="38"/>
        <v>57</v>
      </c>
      <c r="BS57" t="str">
        <f t="shared" si="38"/>
        <v/>
      </c>
      <c r="BT57" t="str">
        <f t="shared" si="38"/>
        <v/>
      </c>
      <c r="BU57" t="str">
        <f t="shared" si="38"/>
        <v/>
      </c>
      <c r="BV57" t="str">
        <f t="shared" si="38"/>
        <v/>
      </c>
      <c r="BW57" t="str">
        <f t="shared" si="38"/>
        <v/>
      </c>
      <c r="BX57" t="str">
        <f t="shared" si="38"/>
        <v/>
      </c>
      <c r="BY57" t="str">
        <f t="shared" si="38"/>
        <v/>
      </c>
      <c r="BZ57" t="str">
        <f t="shared" si="38"/>
        <v/>
      </c>
      <c r="CA57" t="str">
        <f t="shared" si="38"/>
        <v/>
      </c>
      <c r="CB57" t="str">
        <f t="shared" si="38"/>
        <v/>
      </c>
      <c r="CC57" t="str">
        <f t="shared" si="38"/>
        <v/>
      </c>
      <c r="CD57" t="str">
        <f t="shared" si="36"/>
        <v/>
      </c>
      <c r="CE57" t="str">
        <f t="shared" si="36"/>
        <v/>
      </c>
      <c r="CF57" t="str">
        <f t="shared" si="21"/>
        <v/>
      </c>
      <c r="CG57" t="str">
        <f t="shared" si="21"/>
        <v/>
      </c>
      <c r="CH57" t="str">
        <f t="shared" si="21"/>
        <v/>
      </c>
      <c r="CI57" t="str">
        <f t="shared" si="21"/>
        <v/>
      </c>
      <c r="CJ57" t="str">
        <f t="shared" si="21"/>
        <v/>
      </c>
      <c r="CK57">
        <f>BQ$4</f>
        <v>56</v>
      </c>
      <c r="CL57">
        <f t="shared" si="19"/>
        <v>0</v>
      </c>
      <c r="CM57">
        <f t="shared" si="25"/>
        <v>0</v>
      </c>
      <c r="CN57">
        <f t="shared" si="26"/>
        <v>0</v>
      </c>
      <c r="CO57">
        <f t="shared" si="20"/>
        <v>0</v>
      </c>
      <c r="CP57">
        <f t="shared" si="7"/>
        <v>0</v>
      </c>
      <c r="CQ57">
        <f t="shared" si="7"/>
        <v>0</v>
      </c>
      <c r="CS57" t="str">
        <f t="shared" si="17"/>
        <v/>
      </c>
      <c r="CT57" t="str">
        <f t="shared" si="11"/>
        <v/>
      </c>
      <c r="CU57" t="str">
        <f t="shared" si="12"/>
        <v/>
      </c>
      <c r="CV57" t="str">
        <f t="shared" si="13"/>
        <v/>
      </c>
      <c r="CW57" t="str">
        <f t="shared" si="14"/>
        <v/>
      </c>
      <c r="CX57" t="str">
        <f t="shared" si="15"/>
        <v/>
      </c>
      <c r="CY57" t="str">
        <f ca="1">IF(CO57=0,"",INDEX(Input!$J$3:$J$72,MATCH(sorteringsmaskine!CT57,Input!$A$3:$A$72,0)))</f>
        <v/>
      </c>
      <c r="CZ57">
        <f ca="1">IF(OR(CY57="",CY57=0)=TRUE,1,Forudsætninger!$B$4)</f>
        <v>1</v>
      </c>
    </row>
    <row r="58" spans="1:104">
      <c r="A58">
        <v>58</v>
      </c>
      <c r="B58">
        <f ca="1">Input!B55</f>
        <v>0</v>
      </c>
      <c r="C58">
        <f ca="1">Input!A55</f>
        <v>0</v>
      </c>
      <c r="D58">
        <f ca="1">Input!D55</f>
        <v>0</v>
      </c>
      <c r="E58">
        <f ca="1">SUM(Beregninger!B55:AY55)</f>
        <v>0</v>
      </c>
      <c r="F58" s="7">
        <f ca="1">Beregninger!AZ55</f>
        <v>0</v>
      </c>
      <c r="G58" s="7">
        <f ca="1">Beregninger!CY55</f>
        <v>0</v>
      </c>
      <c r="H58">
        <f ca="1">IF(Input!$B55="I",5,0)</f>
        <v>0</v>
      </c>
      <c r="I58">
        <f ca="1">IF(Input!$B55="II",4,0)</f>
        <v>0</v>
      </c>
      <c r="J58">
        <f ca="1">IF(Input!$B55="III",3,0)</f>
        <v>0</v>
      </c>
      <c r="K58">
        <f ca="1">IF(Input!$B55="IV",2,0)</f>
        <v>0</v>
      </c>
      <c r="L58">
        <f ca="1">IF(Input!$C55="Økonomisk",0.5,0)</f>
        <v>0</v>
      </c>
      <c r="M58">
        <f t="shared" si="8"/>
        <v>-100</v>
      </c>
      <c r="N58">
        <f ca="1">IF(Input!$C55="Miljø",0.1,0)</f>
        <v>0</v>
      </c>
      <c r="O58">
        <v>4.6999999999999403E-3</v>
      </c>
      <c r="P58">
        <f ca="1">IF(Input!A55="",-1000,0)</f>
        <v>-1000</v>
      </c>
      <c r="Q58">
        <f t="shared" si="33"/>
        <v>-1099.9953</v>
      </c>
      <c r="R58">
        <f t="shared" si="34"/>
        <v>53</v>
      </c>
      <c r="S58" t="str">
        <f t="shared" si="39"/>
        <v/>
      </c>
      <c r="T58" t="str">
        <f t="shared" si="39"/>
        <v/>
      </c>
      <c r="U58" t="str">
        <f t="shared" si="39"/>
        <v/>
      </c>
      <c r="V58" t="str">
        <f t="shared" si="39"/>
        <v/>
      </c>
      <c r="W58" t="str">
        <f t="shared" si="39"/>
        <v/>
      </c>
      <c r="X58" t="str">
        <f t="shared" si="39"/>
        <v/>
      </c>
      <c r="Y58" t="str">
        <f t="shared" si="39"/>
        <v/>
      </c>
      <c r="Z58" t="str">
        <f t="shared" si="39"/>
        <v/>
      </c>
      <c r="AA58" t="str">
        <f t="shared" si="39"/>
        <v/>
      </c>
      <c r="AB58" t="str">
        <f t="shared" si="39"/>
        <v/>
      </c>
      <c r="AC58" t="str">
        <f t="shared" si="39"/>
        <v/>
      </c>
      <c r="AD58" t="str">
        <f t="shared" si="39"/>
        <v/>
      </c>
      <c r="AE58" t="str">
        <f t="shared" si="39"/>
        <v/>
      </c>
      <c r="AF58" t="str">
        <f t="shared" si="39"/>
        <v/>
      </c>
      <c r="AG58" t="str">
        <f t="shared" si="39"/>
        <v/>
      </c>
      <c r="AH58" t="str">
        <f t="shared" si="39"/>
        <v/>
      </c>
      <c r="AI58" t="str">
        <f t="shared" si="37"/>
        <v/>
      </c>
      <c r="AJ58" t="str">
        <f t="shared" si="37"/>
        <v/>
      </c>
      <c r="AK58" t="str">
        <f t="shared" si="37"/>
        <v/>
      </c>
      <c r="AL58" t="str">
        <f t="shared" si="37"/>
        <v/>
      </c>
      <c r="AM58" t="str">
        <f t="shared" si="37"/>
        <v/>
      </c>
      <c r="AN58" t="str">
        <f t="shared" si="37"/>
        <v/>
      </c>
      <c r="AO58" t="str">
        <f t="shared" si="37"/>
        <v/>
      </c>
      <c r="AP58" t="str">
        <f t="shared" si="37"/>
        <v/>
      </c>
      <c r="AQ58" t="str">
        <f t="shared" si="37"/>
        <v/>
      </c>
      <c r="AR58" t="str">
        <f t="shared" si="37"/>
        <v/>
      </c>
      <c r="AS58" t="str">
        <f t="shared" si="37"/>
        <v/>
      </c>
      <c r="AT58" t="str">
        <f t="shared" si="37"/>
        <v/>
      </c>
      <c r="AU58" t="str">
        <f t="shared" si="37"/>
        <v/>
      </c>
      <c r="AV58" t="str">
        <f t="shared" si="37"/>
        <v/>
      </c>
      <c r="AW58" t="str">
        <f t="shared" si="37"/>
        <v/>
      </c>
      <c r="AX58" t="str">
        <f t="shared" si="41"/>
        <v/>
      </c>
      <c r="AY58" t="str">
        <f t="shared" si="41"/>
        <v/>
      </c>
      <c r="AZ58" t="str">
        <f t="shared" si="41"/>
        <v/>
      </c>
      <c r="BA58" t="str">
        <f t="shared" si="41"/>
        <v/>
      </c>
      <c r="BB58" t="str">
        <f t="shared" si="41"/>
        <v/>
      </c>
      <c r="BC58" t="str">
        <f t="shared" si="41"/>
        <v/>
      </c>
      <c r="BD58" t="str">
        <f t="shared" si="41"/>
        <v/>
      </c>
      <c r="BE58" t="str">
        <f t="shared" si="41"/>
        <v/>
      </c>
      <c r="BF58" t="str">
        <f t="shared" si="41"/>
        <v/>
      </c>
      <c r="BG58" t="str">
        <f t="shared" si="41"/>
        <v/>
      </c>
      <c r="BH58" t="str">
        <f t="shared" si="41"/>
        <v/>
      </c>
      <c r="BI58" t="str">
        <f t="shared" si="41"/>
        <v/>
      </c>
      <c r="BJ58" t="str">
        <f t="shared" si="41"/>
        <v/>
      </c>
      <c r="BK58" t="str">
        <f t="shared" si="41"/>
        <v/>
      </c>
      <c r="BL58" t="str">
        <f t="shared" si="41"/>
        <v/>
      </c>
      <c r="BM58" t="str">
        <f t="shared" si="41"/>
        <v/>
      </c>
      <c r="BN58" t="str">
        <f t="shared" si="40"/>
        <v/>
      </c>
      <c r="BO58" t="str">
        <f t="shared" si="40"/>
        <v/>
      </c>
      <c r="BP58" t="str">
        <f t="shared" si="40"/>
        <v/>
      </c>
      <c r="BQ58" t="str">
        <f t="shared" si="40"/>
        <v/>
      </c>
      <c r="BR58" t="str">
        <f t="shared" si="38"/>
        <v/>
      </c>
      <c r="BS58">
        <f t="shared" si="38"/>
        <v>58</v>
      </c>
      <c r="BT58" t="str">
        <f t="shared" si="38"/>
        <v/>
      </c>
      <c r="BU58" t="str">
        <f t="shared" si="38"/>
        <v/>
      </c>
      <c r="BV58" t="str">
        <f t="shared" si="38"/>
        <v/>
      </c>
      <c r="BW58" t="str">
        <f t="shared" si="38"/>
        <v/>
      </c>
      <c r="BX58" t="str">
        <f t="shared" si="38"/>
        <v/>
      </c>
      <c r="BY58" t="str">
        <f t="shared" si="38"/>
        <v/>
      </c>
      <c r="BZ58" t="str">
        <f t="shared" si="38"/>
        <v/>
      </c>
      <c r="CA58" t="str">
        <f t="shared" si="38"/>
        <v/>
      </c>
      <c r="CB58" t="str">
        <f t="shared" si="38"/>
        <v/>
      </c>
      <c r="CC58" t="str">
        <f t="shared" si="38"/>
        <v/>
      </c>
      <c r="CD58" t="str">
        <f t="shared" si="36"/>
        <v/>
      </c>
      <c r="CE58" t="str">
        <f t="shared" si="36"/>
        <v/>
      </c>
      <c r="CF58" t="str">
        <f t="shared" si="21"/>
        <v/>
      </c>
      <c r="CG58" t="str">
        <f t="shared" si="21"/>
        <v/>
      </c>
      <c r="CH58" t="str">
        <f t="shared" si="21"/>
        <v/>
      </c>
      <c r="CI58" t="str">
        <f t="shared" si="21"/>
        <v/>
      </c>
      <c r="CJ58" t="str">
        <f t="shared" si="21"/>
        <v/>
      </c>
      <c r="CK58">
        <f>BR$4</f>
        <v>57</v>
      </c>
      <c r="CL58">
        <f t="shared" si="19"/>
        <v>0</v>
      </c>
      <c r="CM58">
        <f t="shared" si="25"/>
        <v>0</v>
      </c>
      <c r="CN58">
        <f t="shared" si="26"/>
        <v>0</v>
      </c>
      <c r="CO58">
        <f t="shared" si="20"/>
        <v>0</v>
      </c>
      <c r="CP58">
        <f t="shared" si="7"/>
        <v>0</v>
      </c>
      <c r="CQ58">
        <f t="shared" si="7"/>
        <v>0</v>
      </c>
      <c r="CS58" t="str">
        <f t="shared" si="17"/>
        <v/>
      </c>
      <c r="CT58" t="str">
        <f t="shared" si="11"/>
        <v/>
      </c>
      <c r="CU58" t="str">
        <f t="shared" si="12"/>
        <v/>
      </c>
      <c r="CV58" t="str">
        <f t="shared" si="13"/>
        <v/>
      </c>
      <c r="CW58" t="str">
        <f t="shared" si="14"/>
        <v/>
      </c>
      <c r="CX58" t="str">
        <f t="shared" si="15"/>
        <v/>
      </c>
      <c r="CY58" t="str">
        <f ca="1">IF(CO58=0,"",INDEX(Input!$J$3:$J$72,MATCH(sorteringsmaskine!CT58,Input!$A$3:$A$72,0)))</f>
        <v/>
      </c>
      <c r="CZ58">
        <f ca="1">IF(OR(CY58="",CY58=0)=TRUE,1,Forudsætninger!$B$4)</f>
        <v>1</v>
      </c>
    </row>
    <row r="59" spans="1:104">
      <c r="A59">
        <v>59</v>
      </c>
      <c r="B59">
        <f ca="1">Input!B56</f>
        <v>0</v>
      </c>
      <c r="C59">
        <f ca="1">Input!A56</f>
        <v>0</v>
      </c>
      <c r="D59">
        <f ca="1">Input!D56</f>
        <v>0</v>
      </c>
      <c r="E59">
        <f ca="1">SUM(Beregninger!B56:AY56)</f>
        <v>0</v>
      </c>
      <c r="F59" s="7">
        <f ca="1">Beregninger!AZ56</f>
        <v>0</v>
      </c>
      <c r="G59" s="7">
        <f ca="1">Beregninger!CY56</f>
        <v>0</v>
      </c>
      <c r="H59">
        <f ca="1">IF(Input!$B56="I",5,0)</f>
        <v>0</v>
      </c>
      <c r="I59">
        <f ca="1">IF(Input!$B56="II",4,0)</f>
        <v>0</v>
      </c>
      <c r="J59">
        <f ca="1">IF(Input!$B56="III",3,0)</f>
        <v>0</v>
      </c>
      <c r="K59">
        <f ca="1">IF(Input!$B56="IV",2,0)</f>
        <v>0</v>
      </c>
      <c r="L59">
        <f ca="1">IF(Input!$C56="Økonomisk",0.5,0)</f>
        <v>0</v>
      </c>
      <c r="M59">
        <f t="shared" si="8"/>
        <v>-100</v>
      </c>
      <c r="N59">
        <f ca="1">IF(Input!$C56="Miljø",0.1,0)</f>
        <v>0</v>
      </c>
      <c r="O59">
        <v>4.5999999999999401E-3</v>
      </c>
      <c r="P59">
        <f ca="1">IF(Input!A56="",-1000,0)</f>
        <v>-1000</v>
      </c>
      <c r="Q59">
        <f t="shared" si="33"/>
        <v>-1099.9954</v>
      </c>
      <c r="R59">
        <f t="shared" si="34"/>
        <v>54</v>
      </c>
      <c r="S59" t="str">
        <f t="shared" si="39"/>
        <v/>
      </c>
      <c r="T59" t="str">
        <f t="shared" si="39"/>
        <v/>
      </c>
      <c r="U59" t="str">
        <f t="shared" si="39"/>
        <v/>
      </c>
      <c r="V59" t="str">
        <f t="shared" si="39"/>
        <v/>
      </c>
      <c r="W59" t="str">
        <f t="shared" si="39"/>
        <v/>
      </c>
      <c r="X59" t="str">
        <f t="shared" si="39"/>
        <v/>
      </c>
      <c r="Y59" t="str">
        <f t="shared" si="39"/>
        <v/>
      </c>
      <c r="Z59" t="str">
        <f t="shared" si="39"/>
        <v/>
      </c>
      <c r="AA59" t="str">
        <f t="shared" si="39"/>
        <v/>
      </c>
      <c r="AB59" t="str">
        <f t="shared" si="39"/>
        <v/>
      </c>
      <c r="AC59" t="str">
        <f t="shared" si="39"/>
        <v/>
      </c>
      <c r="AD59" t="str">
        <f t="shared" si="39"/>
        <v/>
      </c>
      <c r="AE59" t="str">
        <f t="shared" si="39"/>
        <v/>
      </c>
      <c r="AF59" t="str">
        <f t="shared" si="39"/>
        <v/>
      </c>
      <c r="AG59" t="str">
        <f t="shared" si="39"/>
        <v/>
      </c>
      <c r="AH59" t="str">
        <f t="shared" si="39"/>
        <v/>
      </c>
      <c r="AI59" t="str">
        <f t="shared" si="37"/>
        <v/>
      </c>
      <c r="AJ59" t="str">
        <f t="shared" si="37"/>
        <v/>
      </c>
      <c r="AK59" t="str">
        <f t="shared" si="37"/>
        <v/>
      </c>
      <c r="AL59" t="str">
        <f t="shared" si="37"/>
        <v/>
      </c>
      <c r="AM59" t="str">
        <f t="shared" si="37"/>
        <v/>
      </c>
      <c r="AN59" t="str">
        <f t="shared" si="37"/>
        <v/>
      </c>
      <c r="AO59" t="str">
        <f t="shared" si="37"/>
        <v/>
      </c>
      <c r="AP59" t="str">
        <f t="shared" si="37"/>
        <v/>
      </c>
      <c r="AQ59" t="str">
        <f t="shared" si="37"/>
        <v/>
      </c>
      <c r="AR59" t="str">
        <f t="shared" si="37"/>
        <v/>
      </c>
      <c r="AS59" t="str">
        <f t="shared" si="37"/>
        <v/>
      </c>
      <c r="AT59" t="str">
        <f t="shared" si="37"/>
        <v/>
      </c>
      <c r="AU59" t="str">
        <f t="shared" si="37"/>
        <v/>
      </c>
      <c r="AV59" t="str">
        <f t="shared" si="37"/>
        <v/>
      </c>
      <c r="AW59" t="str">
        <f t="shared" si="37"/>
        <v/>
      </c>
      <c r="AX59" t="str">
        <f t="shared" si="41"/>
        <v/>
      </c>
      <c r="AY59" t="str">
        <f t="shared" si="41"/>
        <v/>
      </c>
      <c r="AZ59" t="str">
        <f t="shared" si="41"/>
        <v/>
      </c>
      <c r="BA59" t="str">
        <f t="shared" si="41"/>
        <v/>
      </c>
      <c r="BB59" t="str">
        <f t="shared" si="41"/>
        <v/>
      </c>
      <c r="BC59" t="str">
        <f t="shared" si="41"/>
        <v/>
      </c>
      <c r="BD59" t="str">
        <f t="shared" si="41"/>
        <v/>
      </c>
      <c r="BE59" t="str">
        <f t="shared" si="41"/>
        <v/>
      </c>
      <c r="BF59" t="str">
        <f t="shared" si="41"/>
        <v/>
      </c>
      <c r="BG59" t="str">
        <f t="shared" si="41"/>
        <v/>
      </c>
      <c r="BH59" t="str">
        <f t="shared" si="41"/>
        <v/>
      </c>
      <c r="BI59" t="str">
        <f t="shared" si="41"/>
        <v/>
      </c>
      <c r="BJ59" t="str">
        <f t="shared" si="41"/>
        <v/>
      </c>
      <c r="BK59" t="str">
        <f t="shared" si="41"/>
        <v/>
      </c>
      <c r="BL59" t="str">
        <f t="shared" si="41"/>
        <v/>
      </c>
      <c r="BM59" t="str">
        <f t="shared" si="41"/>
        <v/>
      </c>
      <c r="BN59" t="str">
        <f t="shared" si="40"/>
        <v/>
      </c>
      <c r="BO59" t="str">
        <f t="shared" si="40"/>
        <v/>
      </c>
      <c r="BP59" t="str">
        <f t="shared" si="40"/>
        <v/>
      </c>
      <c r="BQ59" t="str">
        <f t="shared" si="40"/>
        <v/>
      </c>
      <c r="BR59" t="str">
        <f t="shared" si="38"/>
        <v/>
      </c>
      <c r="BS59" t="str">
        <f t="shared" si="38"/>
        <v/>
      </c>
      <c r="BT59">
        <f t="shared" si="38"/>
        <v>59</v>
      </c>
      <c r="BU59" t="str">
        <f t="shared" si="38"/>
        <v/>
      </c>
      <c r="BV59" t="str">
        <f t="shared" si="38"/>
        <v/>
      </c>
      <c r="BW59" t="str">
        <f t="shared" si="38"/>
        <v/>
      </c>
      <c r="BX59" t="str">
        <f t="shared" si="38"/>
        <v/>
      </c>
      <c r="BY59" t="str">
        <f t="shared" si="38"/>
        <v/>
      </c>
      <c r="BZ59" t="str">
        <f t="shared" si="38"/>
        <v/>
      </c>
      <c r="CA59" t="str">
        <f t="shared" si="38"/>
        <v/>
      </c>
      <c r="CB59" t="str">
        <f t="shared" si="38"/>
        <v/>
      </c>
      <c r="CC59" t="str">
        <f t="shared" si="38"/>
        <v/>
      </c>
      <c r="CD59" t="str">
        <f t="shared" si="36"/>
        <v/>
      </c>
      <c r="CE59" t="str">
        <f t="shared" si="36"/>
        <v/>
      </c>
      <c r="CF59" t="str">
        <f t="shared" si="21"/>
        <v/>
      </c>
      <c r="CG59" t="str">
        <f t="shared" si="21"/>
        <v/>
      </c>
      <c r="CH59" t="str">
        <f t="shared" si="21"/>
        <v/>
      </c>
      <c r="CI59" t="str">
        <f t="shared" si="21"/>
        <v/>
      </c>
      <c r="CJ59" t="str">
        <f t="shared" si="21"/>
        <v/>
      </c>
      <c r="CK59">
        <f>BS$4</f>
        <v>58</v>
      </c>
      <c r="CL59">
        <f t="shared" si="19"/>
        <v>0</v>
      </c>
      <c r="CM59">
        <f t="shared" si="25"/>
        <v>0</v>
      </c>
      <c r="CN59">
        <f t="shared" si="26"/>
        <v>0</v>
      </c>
      <c r="CO59">
        <f t="shared" si="20"/>
        <v>0</v>
      </c>
      <c r="CP59">
        <f t="shared" si="7"/>
        <v>0</v>
      </c>
      <c r="CQ59">
        <f t="shared" si="7"/>
        <v>0</v>
      </c>
      <c r="CS59" t="str">
        <f t="shared" si="17"/>
        <v/>
      </c>
      <c r="CT59" t="str">
        <f t="shared" si="11"/>
        <v/>
      </c>
      <c r="CU59" t="str">
        <f t="shared" si="12"/>
        <v/>
      </c>
      <c r="CV59" t="str">
        <f t="shared" si="13"/>
        <v/>
      </c>
      <c r="CW59" t="str">
        <f t="shared" si="14"/>
        <v/>
      </c>
      <c r="CX59" t="str">
        <f t="shared" si="15"/>
        <v/>
      </c>
      <c r="CY59" t="str">
        <f ca="1">IF(CO59=0,"",INDEX(Input!$J$3:$J$72,MATCH(sorteringsmaskine!CT59,Input!$A$3:$A$72,0)))</f>
        <v/>
      </c>
      <c r="CZ59">
        <f ca="1">IF(OR(CY59="",CY59=0)=TRUE,1,Forudsætninger!$B$4)</f>
        <v>1</v>
      </c>
    </row>
    <row r="60" spans="1:104">
      <c r="A60">
        <v>60</v>
      </c>
      <c r="B60">
        <f ca="1">Input!B57</f>
        <v>0</v>
      </c>
      <c r="C60">
        <f ca="1">Input!A57</f>
        <v>0</v>
      </c>
      <c r="D60">
        <f ca="1">Input!D57</f>
        <v>0</v>
      </c>
      <c r="E60">
        <f ca="1">SUM(Beregninger!B57:AY57)</f>
        <v>0</v>
      </c>
      <c r="F60" s="7">
        <f ca="1">Beregninger!AZ57</f>
        <v>0</v>
      </c>
      <c r="G60" s="7">
        <f ca="1">Beregninger!CY57</f>
        <v>0</v>
      </c>
      <c r="H60">
        <f ca="1">IF(Input!$B57="I",5,0)</f>
        <v>0</v>
      </c>
      <c r="I60">
        <f ca="1">IF(Input!$B57="II",4,0)</f>
        <v>0</v>
      </c>
      <c r="J60">
        <f ca="1">IF(Input!$B57="III",3,0)</f>
        <v>0</v>
      </c>
      <c r="K60">
        <f ca="1">IF(Input!$B57="IV",2,0)</f>
        <v>0</v>
      </c>
      <c r="L60">
        <f ca="1">IF(Input!$C57="Økonomisk",0.5,0)</f>
        <v>0</v>
      </c>
      <c r="M60">
        <f t="shared" si="8"/>
        <v>-100</v>
      </c>
      <c r="N60">
        <f ca="1">IF(Input!$C57="Miljø",0.1,0)</f>
        <v>0</v>
      </c>
      <c r="O60">
        <v>4.4999999999999398E-3</v>
      </c>
      <c r="P60">
        <f ca="1">IF(Input!A57="",-1000,0)</f>
        <v>-1000</v>
      </c>
      <c r="Q60">
        <f t="shared" si="33"/>
        <v>-1099.9955</v>
      </c>
      <c r="R60">
        <f t="shared" si="34"/>
        <v>55</v>
      </c>
      <c r="S60" t="str">
        <f t="shared" si="39"/>
        <v/>
      </c>
      <c r="T60" t="str">
        <f t="shared" si="39"/>
        <v/>
      </c>
      <c r="U60" t="str">
        <f t="shared" si="39"/>
        <v/>
      </c>
      <c r="V60" t="str">
        <f t="shared" si="39"/>
        <v/>
      </c>
      <c r="W60" t="str">
        <f t="shared" si="39"/>
        <v/>
      </c>
      <c r="X60" t="str">
        <f t="shared" si="39"/>
        <v/>
      </c>
      <c r="Y60" t="str">
        <f t="shared" si="39"/>
        <v/>
      </c>
      <c r="Z60" t="str">
        <f t="shared" si="39"/>
        <v/>
      </c>
      <c r="AA60" t="str">
        <f t="shared" si="39"/>
        <v/>
      </c>
      <c r="AB60" t="str">
        <f t="shared" si="39"/>
        <v/>
      </c>
      <c r="AC60" t="str">
        <f t="shared" si="39"/>
        <v/>
      </c>
      <c r="AD60" t="str">
        <f t="shared" si="39"/>
        <v/>
      </c>
      <c r="AE60" t="str">
        <f t="shared" si="39"/>
        <v/>
      </c>
      <c r="AF60" t="str">
        <f t="shared" si="39"/>
        <v/>
      </c>
      <c r="AG60" t="str">
        <f t="shared" si="39"/>
        <v/>
      </c>
      <c r="AH60" t="str">
        <f t="shared" si="39"/>
        <v/>
      </c>
      <c r="AI60" t="str">
        <f t="shared" si="37"/>
        <v/>
      </c>
      <c r="AJ60" t="str">
        <f t="shared" si="37"/>
        <v/>
      </c>
      <c r="AK60" t="str">
        <f t="shared" si="37"/>
        <v/>
      </c>
      <c r="AL60" t="str">
        <f t="shared" si="37"/>
        <v/>
      </c>
      <c r="AM60" t="str">
        <f t="shared" si="37"/>
        <v/>
      </c>
      <c r="AN60" t="str">
        <f t="shared" si="37"/>
        <v/>
      </c>
      <c r="AO60" t="str">
        <f t="shared" si="37"/>
        <v/>
      </c>
      <c r="AP60" t="str">
        <f t="shared" si="37"/>
        <v/>
      </c>
      <c r="AQ60" t="str">
        <f t="shared" si="37"/>
        <v/>
      </c>
      <c r="AR60" t="str">
        <f t="shared" si="37"/>
        <v/>
      </c>
      <c r="AS60" t="str">
        <f t="shared" si="37"/>
        <v/>
      </c>
      <c r="AT60" t="str">
        <f t="shared" si="37"/>
        <v/>
      </c>
      <c r="AU60" t="str">
        <f t="shared" si="37"/>
        <v/>
      </c>
      <c r="AV60" t="str">
        <f t="shared" si="37"/>
        <v/>
      </c>
      <c r="AW60" t="str">
        <f t="shared" si="37"/>
        <v/>
      </c>
      <c r="AX60" t="str">
        <f t="shared" si="41"/>
        <v/>
      </c>
      <c r="AY60" t="str">
        <f t="shared" si="41"/>
        <v/>
      </c>
      <c r="AZ60" t="str">
        <f t="shared" si="41"/>
        <v/>
      </c>
      <c r="BA60" t="str">
        <f t="shared" si="41"/>
        <v/>
      </c>
      <c r="BB60" t="str">
        <f t="shared" si="41"/>
        <v/>
      </c>
      <c r="BC60" t="str">
        <f t="shared" si="41"/>
        <v/>
      </c>
      <c r="BD60" t="str">
        <f t="shared" si="41"/>
        <v/>
      </c>
      <c r="BE60" t="str">
        <f t="shared" si="41"/>
        <v/>
      </c>
      <c r="BF60" t="str">
        <f t="shared" si="41"/>
        <v/>
      </c>
      <c r="BG60" t="str">
        <f t="shared" si="41"/>
        <v/>
      </c>
      <c r="BH60" t="str">
        <f t="shared" si="41"/>
        <v/>
      </c>
      <c r="BI60" t="str">
        <f t="shared" si="41"/>
        <v/>
      </c>
      <c r="BJ60" t="str">
        <f t="shared" si="41"/>
        <v/>
      </c>
      <c r="BK60" t="str">
        <f t="shared" si="41"/>
        <v/>
      </c>
      <c r="BL60" t="str">
        <f t="shared" si="41"/>
        <v/>
      </c>
      <c r="BM60" t="str">
        <f t="shared" si="41"/>
        <v/>
      </c>
      <c r="BN60" t="str">
        <f t="shared" si="40"/>
        <v/>
      </c>
      <c r="BO60" t="str">
        <f t="shared" si="40"/>
        <v/>
      </c>
      <c r="BP60" t="str">
        <f t="shared" si="40"/>
        <v/>
      </c>
      <c r="BQ60" t="str">
        <f t="shared" si="40"/>
        <v/>
      </c>
      <c r="BR60" t="str">
        <f t="shared" si="38"/>
        <v/>
      </c>
      <c r="BS60" t="str">
        <f t="shared" si="38"/>
        <v/>
      </c>
      <c r="BT60" t="str">
        <f t="shared" si="38"/>
        <v/>
      </c>
      <c r="BU60">
        <f t="shared" si="38"/>
        <v>60</v>
      </c>
      <c r="BV60" t="str">
        <f t="shared" si="38"/>
        <v/>
      </c>
      <c r="BW60" t="str">
        <f t="shared" si="38"/>
        <v/>
      </c>
      <c r="BX60" t="str">
        <f t="shared" si="38"/>
        <v/>
      </c>
      <c r="BY60" t="str">
        <f t="shared" si="38"/>
        <v/>
      </c>
      <c r="BZ60" t="str">
        <f t="shared" si="38"/>
        <v/>
      </c>
      <c r="CA60" t="str">
        <f t="shared" si="38"/>
        <v/>
      </c>
      <c r="CB60" t="str">
        <f t="shared" si="38"/>
        <v/>
      </c>
      <c r="CC60" t="str">
        <f t="shared" si="38"/>
        <v/>
      </c>
      <c r="CD60" t="str">
        <f t="shared" si="36"/>
        <v/>
      </c>
      <c r="CE60" t="str">
        <f t="shared" si="36"/>
        <v/>
      </c>
      <c r="CF60" t="str">
        <f t="shared" si="21"/>
        <v/>
      </c>
      <c r="CG60" t="str">
        <f t="shared" si="21"/>
        <v/>
      </c>
      <c r="CH60" t="str">
        <f t="shared" si="21"/>
        <v/>
      </c>
      <c r="CI60" t="str">
        <f t="shared" si="21"/>
        <v/>
      </c>
      <c r="CJ60" t="str">
        <f t="shared" si="21"/>
        <v/>
      </c>
      <c r="CK60">
        <f>BT$4</f>
        <v>59</v>
      </c>
      <c r="CL60">
        <f t="shared" si="19"/>
        <v>0</v>
      </c>
      <c r="CM60">
        <f t="shared" si="25"/>
        <v>0</v>
      </c>
      <c r="CN60">
        <f t="shared" si="26"/>
        <v>0</v>
      </c>
      <c r="CO60">
        <f t="shared" si="20"/>
        <v>0</v>
      </c>
      <c r="CP60">
        <f t="shared" si="7"/>
        <v>0</v>
      </c>
      <c r="CQ60">
        <f t="shared" si="7"/>
        <v>0</v>
      </c>
      <c r="CS60" t="str">
        <f t="shared" si="17"/>
        <v/>
      </c>
      <c r="CT60" t="str">
        <f t="shared" si="11"/>
        <v/>
      </c>
      <c r="CU60" t="str">
        <f t="shared" si="12"/>
        <v/>
      </c>
      <c r="CV60" t="str">
        <f t="shared" si="13"/>
        <v/>
      </c>
      <c r="CW60" t="str">
        <f t="shared" si="14"/>
        <v/>
      </c>
      <c r="CX60" t="str">
        <f t="shared" si="15"/>
        <v/>
      </c>
      <c r="CY60" t="str">
        <f ca="1">IF(CO60=0,"",INDEX(Input!$J$3:$J$72,MATCH(sorteringsmaskine!CT60,Input!$A$3:$A$72,0)))</f>
        <v/>
      </c>
      <c r="CZ60">
        <f ca="1">IF(OR(CY60="",CY60=0)=TRUE,1,Forudsætninger!$B$4)</f>
        <v>1</v>
      </c>
    </row>
    <row r="61" spans="1:104">
      <c r="A61">
        <v>61</v>
      </c>
      <c r="B61">
        <f ca="1">Input!B58</f>
        <v>0</v>
      </c>
      <c r="C61">
        <f ca="1">Input!A58</f>
        <v>0</v>
      </c>
      <c r="D61">
        <f ca="1">Input!D58</f>
        <v>0</v>
      </c>
      <c r="E61">
        <f ca="1">SUM(Beregninger!B58:AY58)</f>
        <v>0</v>
      </c>
      <c r="F61" s="7">
        <f ca="1">Beregninger!AZ58</f>
        <v>0</v>
      </c>
      <c r="G61" s="7">
        <f ca="1">Beregninger!CY58</f>
        <v>0</v>
      </c>
      <c r="H61">
        <f ca="1">IF(Input!$B58="I",5,0)</f>
        <v>0</v>
      </c>
      <c r="I61">
        <f ca="1">IF(Input!$B58="II",4,0)</f>
        <v>0</v>
      </c>
      <c r="J61">
        <f ca="1">IF(Input!$B58="III",3,0)</f>
        <v>0</v>
      </c>
      <c r="K61">
        <f ca="1">IF(Input!$B58="IV",2,0)</f>
        <v>0</v>
      </c>
      <c r="L61">
        <f ca="1">IF(Input!$C58="Økonomisk",0.5,0)</f>
        <v>0</v>
      </c>
      <c r="M61">
        <f t="shared" si="8"/>
        <v>-100</v>
      </c>
      <c r="N61">
        <f ca="1">IF(Input!$C58="Miljø",0.1,0)</f>
        <v>0</v>
      </c>
      <c r="O61">
        <v>4.3999999999999404E-3</v>
      </c>
      <c r="P61">
        <f ca="1">IF(Input!A58="",-1000,0)</f>
        <v>-1000</v>
      </c>
      <c r="Q61">
        <f t="shared" si="33"/>
        <v>-1099.9956</v>
      </c>
      <c r="R61">
        <f t="shared" si="34"/>
        <v>56</v>
      </c>
      <c r="S61" t="str">
        <f t="shared" si="39"/>
        <v/>
      </c>
      <c r="T61" t="str">
        <f t="shared" si="39"/>
        <v/>
      </c>
      <c r="U61" t="str">
        <f t="shared" si="39"/>
        <v/>
      </c>
      <c r="V61" t="str">
        <f t="shared" si="39"/>
        <v/>
      </c>
      <c r="W61" t="str">
        <f t="shared" si="39"/>
        <v/>
      </c>
      <c r="X61" t="str">
        <f t="shared" si="39"/>
        <v/>
      </c>
      <c r="Y61" t="str">
        <f t="shared" si="39"/>
        <v/>
      </c>
      <c r="Z61" t="str">
        <f t="shared" si="39"/>
        <v/>
      </c>
      <c r="AA61" t="str">
        <f t="shared" si="39"/>
        <v/>
      </c>
      <c r="AB61" t="str">
        <f t="shared" si="39"/>
        <v/>
      </c>
      <c r="AC61" t="str">
        <f t="shared" si="39"/>
        <v/>
      </c>
      <c r="AD61" t="str">
        <f t="shared" si="39"/>
        <v/>
      </c>
      <c r="AE61" t="str">
        <f t="shared" si="39"/>
        <v/>
      </c>
      <c r="AF61" t="str">
        <f t="shared" si="39"/>
        <v/>
      </c>
      <c r="AG61" t="str">
        <f t="shared" si="39"/>
        <v/>
      </c>
      <c r="AH61" t="str">
        <f t="shared" si="39"/>
        <v/>
      </c>
      <c r="AI61" t="str">
        <f t="shared" si="37"/>
        <v/>
      </c>
      <c r="AJ61" t="str">
        <f t="shared" si="37"/>
        <v/>
      </c>
      <c r="AK61" t="str">
        <f t="shared" si="37"/>
        <v/>
      </c>
      <c r="AL61" t="str">
        <f t="shared" si="37"/>
        <v/>
      </c>
      <c r="AM61" t="str">
        <f t="shared" si="37"/>
        <v/>
      </c>
      <c r="AN61" t="str">
        <f t="shared" si="37"/>
        <v/>
      </c>
      <c r="AO61" t="str">
        <f t="shared" si="37"/>
        <v/>
      </c>
      <c r="AP61" t="str">
        <f t="shared" si="37"/>
        <v/>
      </c>
      <c r="AQ61" t="str">
        <f t="shared" si="37"/>
        <v/>
      </c>
      <c r="AR61" t="str">
        <f t="shared" si="37"/>
        <v/>
      </c>
      <c r="AS61" t="str">
        <f t="shared" si="37"/>
        <v/>
      </c>
      <c r="AT61" t="str">
        <f t="shared" si="37"/>
        <v/>
      </c>
      <c r="AU61" t="str">
        <f t="shared" si="37"/>
        <v/>
      </c>
      <c r="AV61" t="str">
        <f t="shared" si="37"/>
        <v/>
      </c>
      <c r="AW61" t="str">
        <f t="shared" si="37"/>
        <v/>
      </c>
      <c r="AX61" t="str">
        <f t="shared" si="41"/>
        <v/>
      </c>
      <c r="AY61" t="str">
        <f t="shared" si="41"/>
        <v/>
      </c>
      <c r="AZ61" t="str">
        <f t="shared" si="41"/>
        <v/>
      </c>
      <c r="BA61" t="str">
        <f t="shared" si="41"/>
        <v/>
      </c>
      <c r="BB61" t="str">
        <f t="shared" si="41"/>
        <v/>
      </c>
      <c r="BC61" t="str">
        <f t="shared" si="41"/>
        <v/>
      </c>
      <c r="BD61" t="str">
        <f t="shared" si="41"/>
        <v/>
      </c>
      <c r="BE61" t="str">
        <f t="shared" si="41"/>
        <v/>
      </c>
      <c r="BF61" t="str">
        <f t="shared" si="41"/>
        <v/>
      </c>
      <c r="BG61" t="str">
        <f t="shared" si="41"/>
        <v/>
      </c>
      <c r="BH61" t="str">
        <f t="shared" si="41"/>
        <v/>
      </c>
      <c r="BI61" t="str">
        <f t="shared" si="41"/>
        <v/>
      </c>
      <c r="BJ61" t="str">
        <f t="shared" si="41"/>
        <v/>
      </c>
      <c r="BK61" t="str">
        <f t="shared" si="41"/>
        <v/>
      </c>
      <c r="BL61" t="str">
        <f t="shared" si="41"/>
        <v/>
      </c>
      <c r="BM61" t="str">
        <f t="shared" si="41"/>
        <v/>
      </c>
      <c r="BN61" t="str">
        <f t="shared" si="40"/>
        <v/>
      </c>
      <c r="BO61" t="str">
        <f t="shared" si="40"/>
        <v/>
      </c>
      <c r="BP61" t="str">
        <f t="shared" si="40"/>
        <v/>
      </c>
      <c r="BQ61" t="str">
        <f t="shared" si="40"/>
        <v/>
      </c>
      <c r="BR61" t="str">
        <f t="shared" si="38"/>
        <v/>
      </c>
      <c r="BS61" t="str">
        <f t="shared" si="38"/>
        <v/>
      </c>
      <c r="BT61" t="str">
        <f t="shared" si="38"/>
        <v/>
      </c>
      <c r="BU61" t="str">
        <f t="shared" si="38"/>
        <v/>
      </c>
      <c r="BV61">
        <f t="shared" si="38"/>
        <v>61</v>
      </c>
      <c r="BW61" t="str">
        <f t="shared" si="38"/>
        <v/>
      </c>
      <c r="BX61" t="str">
        <f t="shared" si="38"/>
        <v/>
      </c>
      <c r="BY61" t="str">
        <f t="shared" si="38"/>
        <v/>
      </c>
      <c r="BZ61" t="str">
        <f t="shared" si="38"/>
        <v/>
      </c>
      <c r="CA61" t="str">
        <f t="shared" si="38"/>
        <v/>
      </c>
      <c r="CB61" t="str">
        <f t="shared" si="38"/>
        <v/>
      </c>
      <c r="CC61" t="str">
        <f t="shared" si="38"/>
        <v/>
      </c>
      <c r="CD61" t="str">
        <f t="shared" si="36"/>
        <v/>
      </c>
      <c r="CE61" t="str">
        <f t="shared" si="36"/>
        <v/>
      </c>
      <c r="CF61" t="str">
        <f t="shared" si="21"/>
        <v/>
      </c>
      <c r="CG61" t="str">
        <f t="shared" si="21"/>
        <v/>
      </c>
      <c r="CH61" t="str">
        <f t="shared" si="21"/>
        <v/>
      </c>
      <c r="CI61" t="str">
        <f t="shared" si="21"/>
        <v/>
      </c>
      <c r="CJ61" t="str">
        <f t="shared" si="21"/>
        <v/>
      </c>
      <c r="CK61">
        <f>BU$4</f>
        <v>60</v>
      </c>
      <c r="CL61">
        <f t="shared" si="19"/>
        <v>0</v>
      </c>
      <c r="CM61">
        <f t="shared" si="25"/>
        <v>0</v>
      </c>
      <c r="CN61">
        <f t="shared" si="26"/>
        <v>0</v>
      </c>
      <c r="CO61">
        <f t="shared" si="20"/>
        <v>0</v>
      </c>
      <c r="CP61">
        <f t="shared" si="7"/>
        <v>0</v>
      </c>
      <c r="CQ61">
        <f t="shared" si="7"/>
        <v>0</v>
      </c>
      <c r="CS61" t="str">
        <f t="shared" si="17"/>
        <v/>
      </c>
      <c r="CT61" t="str">
        <f t="shared" si="11"/>
        <v/>
      </c>
      <c r="CU61" t="str">
        <f t="shared" si="12"/>
        <v/>
      </c>
      <c r="CV61" t="str">
        <f t="shared" si="13"/>
        <v/>
      </c>
      <c r="CW61" t="str">
        <f t="shared" si="14"/>
        <v/>
      </c>
      <c r="CX61" t="str">
        <f t="shared" si="15"/>
        <v/>
      </c>
      <c r="CY61" t="str">
        <f ca="1">IF(CO61=0,"",INDEX(Input!$J$3:$J$72,MATCH(sorteringsmaskine!CT61,Input!$A$3:$A$72,0)))</f>
        <v/>
      </c>
      <c r="CZ61">
        <f ca="1">IF(OR(CY61="",CY61=0)=TRUE,1,Forudsætninger!$B$4)</f>
        <v>1</v>
      </c>
    </row>
    <row r="62" spans="1:104">
      <c r="A62">
        <v>62</v>
      </c>
      <c r="B62">
        <f ca="1">Input!B59</f>
        <v>0</v>
      </c>
      <c r="C62">
        <f ca="1">Input!A59</f>
        <v>0</v>
      </c>
      <c r="D62">
        <f ca="1">Input!D59</f>
        <v>0</v>
      </c>
      <c r="E62">
        <f ca="1">SUM(Beregninger!B59:AY59)</f>
        <v>0</v>
      </c>
      <c r="F62" s="7">
        <f ca="1">Beregninger!AZ59</f>
        <v>0</v>
      </c>
      <c r="G62" s="7">
        <f ca="1">Beregninger!CY59</f>
        <v>0</v>
      </c>
      <c r="H62">
        <f ca="1">IF(Input!$B59="I",5,0)</f>
        <v>0</v>
      </c>
      <c r="I62">
        <f ca="1">IF(Input!$B59="II",4,0)</f>
        <v>0</v>
      </c>
      <c r="J62">
        <f ca="1">IF(Input!$B59="III",3,0)</f>
        <v>0</v>
      </c>
      <c r="K62">
        <f ca="1">IF(Input!$B59="IV",2,0)</f>
        <v>0</v>
      </c>
      <c r="L62">
        <f ca="1">IF(Input!$C59="Økonomisk",0.5,0)</f>
        <v>0</v>
      </c>
      <c r="M62">
        <f t="shared" si="8"/>
        <v>-100</v>
      </c>
      <c r="N62">
        <f ca="1">IF(Input!$C59="Miljø",0.1,0)</f>
        <v>0</v>
      </c>
      <c r="O62">
        <v>4.2999999999999402E-3</v>
      </c>
      <c r="P62">
        <f ca="1">IF(Input!A59="",-1000,0)</f>
        <v>-1000</v>
      </c>
      <c r="Q62">
        <f t="shared" si="33"/>
        <v>-1099.9956999999999</v>
      </c>
      <c r="R62">
        <f t="shared" si="34"/>
        <v>57</v>
      </c>
      <c r="S62" t="str">
        <f t="shared" si="39"/>
        <v/>
      </c>
      <c r="T62" t="str">
        <f t="shared" si="39"/>
        <v/>
      </c>
      <c r="U62" t="str">
        <f t="shared" si="39"/>
        <v/>
      </c>
      <c r="V62" t="str">
        <f t="shared" si="39"/>
        <v/>
      </c>
      <c r="W62" t="str">
        <f t="shared" si="39"/>
        <v/>
      </c>
      <c r="X62" t="str">
        <f t="shared" si="39"/>
        <v/>
      </c>
      <c r="Y62" t="str">
        <f t="shared" si="39"/>
        <v/>
      </c>
      <c r="Z62" t="str">
        <f t="shared" si="39"/>
        <v/>
      </c>
      <c r="AA62" t="str">
        <f t="shared" si="39"/>
        <v/>
      </c>
      <c r="AB62" t="str">
        <f t="shared" si="39"/>
        <v/>
      </c>
      <c r="AC62" t="str">
        <f t="shared" si="39"/>
        <v/>
      </c>
      <c r="AD62" t="str">
        <f t="shared" si="39"/>
        <v/>
      </c>
      <c r="AE62" t="str">
        <f t="shared" si="39"/>
        <v/>
      </c>
      <c r="AF62" t="str">
        <f t="shared" si="39"/>
        <v/>
      </c>
      <c r="AG62" t="str">
        <f t="shared" si="39"/>
        <v/>
      </c>
      <c r="AH62" t="str">
        <f t="shared" ref="AH62:AW75" si="42">IF($R62=AH$5,$A62,"")</f>
        <v/>
      </c>
      <c r="AI62" t="str">
        <f t="shared" si="42"/>
        <v/>
      </c>
      <c r="AJ62" t="str">
        <f t="shared" si="42"/>
        <v/>
      </c>
      <c r="AK62" t="str">
        <f t="shared" si="42"/>
        <v/>
      </c>
      <c r="AL62" t="str">
        <f t="shared" si="42"/>
        <v/>
      </c>
      <c r="AM62" t="str">
        <f t="shared" si="42"/>
        <v/>
      </c>
      <c r="AN62" t="str">
        <f t="shared" si="42"/>
        <v/>
      </c>
      <c r="AO62" t="str">
        <f t="shared" si="42"/>
        <v/>
      </c>
      <c r="AP62" t="str">
        <f t="shared" si="42"/>
        <v/>
      </c>
      <c r="AQ62" t="str">
        <f t="shared" si="42"/>
        <v/>
      </c>
      <c r="AR62" t="str">
        <f t="shared" si="42"/>
        <v/>
      </c>
      <c r="AS62" t="str">
        <f t="shared" si="42"/>
        <v/>
      </c>
      <c r="AT62" t="str">
        <f t="shared" si="42"/>
        <v/>
      </c>
      <c r="AU62" t="str">
        <f t="shared" si="42"/>
        <v/>
      </c>
      <c r="AV62" t="str">
        <f t="shared" si="42"/>
        <v/>
      </c>
      <c r="AW62" t="str">
        <f t="shared" si="42"/>
        <v/>
      </c>
      <c r="AX62" t="str">
        <f t="shared" si="41"/>
        <v/>
      </c>
      <c r="AY62" t="str">
        <f t="shared" si="41"/>
        <v/>
      </c>
      <c r="AZ62" t="str">
        <f t="shared" si="41"/>
        <v/>
      </c>
      <c r="BA62" t="str">
        <f t="shared" si="41"/>
        <v/>
      </c>
      <c r="BB62" t="str">
        <f t="shared" si="41"/>
        <v/>
      </c>
      <c r="BC62" t="str">
        <f t="shared" si="41"/>
        <v/>
      </c>
      <c r="BD62" t="str">
        <f t="shared" si="41"/>
        <v/>
      </c>
      <c r="BE62" t="str">
        <f t="shared" si="41"/>
        <v/>
      </c>
      <c r="BF62" t="str">
        <f t="shared" si="41"/>
        <v/>
      </c>
      <c r="BG62" t="str">
        <f t="shared" si="41"/>
        <v/>
      </c>
      <c r="BH62" t="str">
        <f t="shared" si="41"/>
        <v/>
      </c>
      <c r="BI62" t="str">
        <f t="shared" si="41"/>
        <v/>
      </c>
      <c r="BJ62" t="str">
        <f t="shared" si="41"/>
        <v/>
      </c>
      <c r="BK62" t="str">
        <f t="shared" si="41"/>
        <v/>
      </c>
      <c r="BL62" t="str">
        <f t="shared" si="41"/>
        <v/>
      </c>
      <c r="BM62" t="str">
        <f t="shared" si="41"/>
        <v/>
      </c>
      <c r="BN62" t="str">
        <f t="shared" si="40"/>
        <v/>
      </c>
      <c r="BO62" t="str">
        <f t="shared" si="40"/>
        <v/>
      </c>
      <c r="BP62" t="str">
        <f t="shared" si="40"/>
        <v/>
      </c>
      <c r="BQ62" t="str">
        <f t="shared" si="40"/>
        <v/>
      </c>
      <c r="BR62" t="str">
        <f t="shared" si="38"/>
        <v/>
      </c>
      <c r="BS62" t="str">
        <f t="shared" si="38"/>
        <v/>
      </c>
      <c r="BT62" t="str">
        <f t="shared" si="38"/>
        <v/>
      </c>
      <c r="BU62" t="str">
        <f t="shared" si="38"/>
        <v/>
      </c>
      <c r="BV62" t="str">
        <f t="shared" si="38"/>
        <v/>
      </c>
      <c r="BW62">
        <f t="shared" si="38"/>
        <v>62</v>
      </c>
      <c r="BX62" t="str">
        <f t="shared" si="38"/>
        <v/>
      </c>
      <c r="BY62" t="str">
        <f t="shared" si="38"/>
        <v/>
      </c>
      <c r="BZ62" t="str">
        <f t="shared" si="38"/>
        <v/>
      </c>
      <c r="CA62" t="str">
        <f t="shared" si="38"/>
        <v/>
      </c>
      <c r="CB62" t="str">
        <f t="shared" si="38"/>
        <v/>
      </c>
      <c r="CC62" t="str">
        <f t="shared" si="38"/>
        <v/>
      </c>
      <c r="CD62" t="str">
        <f t="shared" si="36"/>
        <v/>
      </c>
      <c r="CE62" t="str">
        <f t="shared" si="36"/>
        <v/>
      </c>
      <c r="CF62" t="str">
        <f t="shared" si="21"/>
        <v/>
      </c>
      <c r="CG62" t="str">
        <f t="shared" si="21"/>
        <v/>
      </c>
      <c r="CH62" t="str">
        <f t="shared" si="21"/>
        <v/>
      </c>
      <c r="CI62" t="str">
        <f t="shared" si="21"/>
        <v/>
      </c>
      <c r="CJ62" t="str">
        <f t="shared" si="21"/>
        <v/>
      </c>
      <c r="CK62">
        <f>BV$4</f>
        <v>61</v>
      </c>
      <c r="CL62">
        <f t="shared" si="19"/>
        <v>0</v>
      </c>
      <c r="CM62">
        <f t="shared" si="25"/>
        <v>0</v>
      </c>
      <c r="CN62">
        <f t="shared" si="26"/>
        <v>0</v>
      </c>
      <c r="CO62">
        <f t="shared" si="20"/>
        <v>0</v>
      </c>
      <c r="CP62">
        <f t="shared" si="7"/>
        <v>0</v>
      </c>
      <c r="CQ62">
        <f t="shared" si="7"/>
        <v>0</v>
      </c>
      <c r="CS62" t="str">
        <f t="shared" si="17"/>
        <v/>
      </c>
      <c r="CT62" t="str">
        <f t="shared" si="11"/>
        <v/>
      </c>
      <c r="CU62" t="str">
        <f t="shared" si="12"/>
        <v/>
      </c>
      <c r="CV62" t="str">
        <f t="shared" si="13"/>
        <v/>
      </c>
      <c r="CW62" t="str">
        <f t="shared" si="14"/>
        <v/>
      </c>
      <c r="CX62" t="str">
        <f t="shared" si="15"/>
        <v/>
      </c>
      <c r="CY62" t="str">
        <f ca="1">IF(CO62=0,"",INDEX(Input!$J$3:$J$72,MATCH(sorteringsmaskine!CT62,Input!$A$3:$A$72,0)))</f>
        <v/>
      </c>
      <c r="CZ62">
        <f ca="1">IF(OR(CY62="",CY62=0)=TRUE,1,Forudsætninger!$B$4)</f>
        <v>1</v>
      </c>
    </row>
    <row r="63" spans="1:104">
      <c r="A63">
        <v>63</v>
      </c>
      <c r="B63">
        <f ca="1">Input!B60</f>
        <v>0</v>
      </c>
      <c r="C63">
        <f ca="1">Input!A60</f>
        <v>0</v>
      </c>
      <c r="D63">
        <f ca="1">Input!D60</f>
        <v>0</v>
      </c>
      <c r="E63">
        <f ca="1">SUM(Beregninger!B60:AY60)</f>
        <v>0</v>
      </c>
      <c r="F63" s="7">
        <f ca="1">Beregninger!AZ60</f>
        <v>0</v>
      </c>
      <c r="G63" s="7">
        <f ca="1">Beregninger!CY60</f>
        <v>0</v>
      </c>
      <c r="H63">
        <f ca="1">IF(Input!$B60="I",5,0)</f>
        <v>0</v>
      </c>
      <c r="I63">
        <f ca="1">IF(Input!$B60="II",4,0)</f>
        <v>0</v>
      </c>
      <c r="J63">
        <f ca="1">IF(Input!$B60="III",3,0)</f>
        <v>0</v>
      </c>
      <c r="K63">
        <f ca="1">IF(Input!$B60="IV",2,0)</f>
        <v>0</v>
      </c>
      <c r="L63">
        <f ca="1">IF(Input!$C60="Økonomisk",0.5,0)</f>
        <v>0</v>
      </c>
      <c r="M63">
        <f t="shared" si="8"/>
        <v>-100</v>
      </c>
      <c r="N63">
        <f ca="1">IF(Input!$C60="Miljø",0.1,0)</f>
        <v>0</v>
      </c>
      <c r="O63">
        <v>4.1999999999999399E-3</v>
      </c>
      <c r="P63">
        <f ca="1">IF(Input!A60="",-1000,0)</f>
        <v>-1000</v>
      </c>
      <c r="Q63">
        <f t="shared" si="33"/>
        <v>-1099.9957999999999</v>
      </c>
      <c r="R63">
        <f t="shared" si="34"/>
        <v>58</v>
      </c>
      <c r="S63" t="str">
        <f t="shared" ref="S63:AH75" si="43">IF($R63=S$5,$A63,"")</f>
        <v/>
      </c>
      <c r="T63" t="str">
        <f t="shared" si="43"/>
        <v/>
      </c>
      <c r="U63" t="str">
        <f t="shared" si="43"/>
        <v/>
      </c>
      <c r="V63" t="str">
        <f t="shared" si="43"/>
        <v/>
      </c>
      <c r="W63" t="str">
        <f t="shared" si="43"/>
        <v/>
      </c>
      <c r="X63" t="str">
        <f t="shared" si="43"/>
        <v/>
      </c>
      <c r="Y63" t="str">
        <f t="shared" si="43"/>
        <v/>
      </c>
      <c r="Z63" t="str">
        <f t="shared" si="43"/>
        <v/>
      </c>
      <c r="AA63" t="str">
        <f t="shared" si="43"/>
        <v/>
      </c>
      <c r="AB63" t="str">
        <f t="shared" si="43"/>
        <v/>
      </c>
      <c r="AC63" t="str">
        <f t="shared" si="43"/>
        <v/>
      </c>
      <c r="AD63" t="str">
        <f t="shared" si="43"/>
        <v/>
      </c>
      <c r="AE63" t="str">
        <f t="shared" si="43"/>
        <v/>
      </c>
      <c r="AF63" t="str">
        <f t="shared" si="43"/>
        <v/>
      </c>
      <c r="AG63" t="str">
        <f t="shared" si="43"/>
        <v/>
      </c>
      <c r="AH63" t="str">
        <f t="shared" si="43"/>
        <v/>
      </c>
      <c r="AI63" t="str">
        <f t="shared" si="42"/>
        <v/>
      </c>
      <c r="AJ63" t="str">
        <f t="shared" si="42"/>
        <v/>
      </c>
      <c r="AK63" t="str">
        <f t="shared" si="42"/>
        <v/>
      </c>
      <c r="AL63" t="str">
        <f t="shared" si="42"/>
        <v/>
      </c>
      <c r="AM63" t="str">
        <f t="shared" si="42"/>
        <v/>
      </c>
      <c r="AN63" t="str">
        <f t="shared" si="42"/>
        <v/>
      </c>
      <c r="AO63" t="str">
        <f t="shared" si="42"/>
        <v/>
      </c>
      <c r="AP63" t="str">
        <f t="shared" si="42"/>
        <v/>
      </c>
      <c r="AQ63" t="str">
        <f t="shared" si="42"/>
        <v/>
      </c>
      <c r="AR63" t="str">
        <f t="shared" si="42"/>
        <v/>
      </c>
      <c r="AS63" t="str">
        <f t="shared" si="42"/>
        <v/>
      </c>
      <c r="AT63" t="str">
        <f t="shared" si="42"/>
        <v/>
      </c>
      <c r="AU63" t="str">
        <f t="shared" si="42"/>
        <v/>
      </c>
      <c r="AV63" t="str">
        <f t="shared" si="42"/>
        <v/>
      </c>
      <c r="AW63" t="str">
        <f t="shared" si="42"/>
        <v/>
      </c>
      <c r="AX63" t="str">
        <f t="shared" si="41"/>
        <v/>
      </c>
      <c r="AY63" t="str">
        <f t="shared" si="41"/>
        <v/>
      </c>
      <c r="AZ63" t="str">
        <f t="shared" si="41"/>
        <v/>
      </c>
      <c r="BA63" t="str">
        <f t="shared" si="41"/>
        <v/>
      </c>
      <c r="BB63" t="str">
        <f t="shared" si="41"/>
        <v/>
      </c>
      <c r="BC63" t="str">
        <f t="shared" si="41"/>
        <v/>
      </c>
      <c r="BD63" t="str">
        <f t="shared" si="41"/>
        <v/>
      </c>
      <c r="BE63" t="str">
        <f t="shared" si="41"/>
        <v/>
      </c>
      <c r="BF63" t="str">
        <f t="shared" si="41"/>
        <v/>
      </c>
      <c r="BG63" t="str">
        <f t="shared" si="41"/>
        <v/>
      </c>
      <c r="BH63" t="str">
        <f t="shared" si="41"/>
        <v/>
      </c>
      <c r="BI63" t="str">
        <f t="shared" si="41"/>
        <v/>
      </c>
      <c r="BJ63" t="str">
        <f t="shared" si="41"/>
        <v/>
      </c>
      <c r="BK63" t="str">
        <f t="shared" si="41"/>
        <v/>
      </c>
      <c r="BL63" t="str">
        <f t="shared" si="41"/>
        <v/>
      </c>
      <c r="BM63" t="str">
        <f t="shared" si="41"/>
        <v/>
      </c>
      <c r="BN63" t="str">
        <f t="shared" si="40"/>
        <v/>
      </c>
      <c r="BO63" t="str">
        <f t="shared" si="40"/>
        <v/>
      </c>
      <c r="BP63" t="str">
        <f t="shared" si="40"/>
        <v/>
      </c>
      <c r="BQ63" t="str">
        <f t="shared" si="40"/>
        <v/>
      </c>
      <c r="BR63" t="str">
        <f t="shared" si="38"/>
        <v/>
      </c>
      <c r="BS63" t="str">
        <f t="shared" si="38"/>
        <v/>
      </c>
      <c r="BT63" t="str">
        <f t="shared" si="38"/>
        <v/>
      </c>
      <c r="BU63" t="str">
        <f t="shared" si="38"/>
        <v/>
      </c>
      <c r="BV63" t="str">
        <f t="shared" si="38"/>
        <v/>
      </c>
      <c r="BW63" t="str">
        <f t="shared" si="38"/>
        <v/>
      </c>
      <c r="BX63">
        <f t="shared" si="38"/>
        <v>63</v>
      </c>
      <c r="BY63" t="str">
        <f t="shared" si="38"/>
        <v/>
      </c>
      <c r="BZ63" t="str">
        <f t="shared" si="38"/>
        <v/>
      </c>
      <c r="CA63" t="str">
        <f t="shared" si="38"/>
        <v/>
      </c>
      <c r="CB63" t="str">
        <f t="shared" si="38"/>
        <v/>
      </c>
      <c r="CC63" t="str">
        <f t="shared" si="38"/>
        <v/>
      </c>
      <c r="CD63" t="str">
        <f t="shared" si="36"/>
        <v/>
      </c>
      <c r="CE63" t="str">
        <f t="shared" si="36"/>
        <v/>
      </c>
      <c r="CF63" t="str">
        <f t="shared" si="21"/>
        <v/>
      </c>
      <c r="CG63" t="str">
        <f t="shared" si="21"/>
        <v/>
      </c>
      <c r="CH63" t="str">
        <f t="shared" si="21"/>
        <v/>
      </c>
      <c r="CI63" t="str">
        <f t="shared" si="21"/>
        <v/>
      </c>
      <c r="CJ63" t="str">
        <f t="shared" si="21"/>
        <v/>
      </c>
      <c r="CK63">
        <f>BW$4</f>
        <v>62</v>
      </c>
      <c r="CL63">
        <f t="shared" si="19"/>
        <v>0</v>
      </c>
      <c r="CM63">
        <f t="shared" si="25"/>
        <v>0</v>
      </c>
      <c r="CN63">
        <f t="shared" si="26"/>
        <v>0</v>
      </c>
      <c r="CO63">
        <f t="shared" si="20"/>
        <v>0</v>
      </c>
      <c r="CP63">
        <f t="shared" si="7"/>
        <v>0</v>
      </c>
      <c r="CQ63">
        <f t="shared" si="7"/>
        <v>0</v>
      </c>
      <c r="CS63" t="str">
        <f t="shared" si="17"/>
        <v/>
      </c>
      <c r="CT63" t="str">
        <f t="shared" si="11"/>
        <v/>
      </c>
      <c r="CU63" t="str">
        <f t="shared" si="12"/>
        <v/>
      </c>
      <c r="CV63" t="str">
        <f t="shared" si="13"/>
        <v/>
      </c>
      <c r="CW63" t="str">
        <f t="shared" si="14"/>
        <v/>
      </c>
      <c r="CX63" t="str">
        <f t="shared" si="15"/>
        <v/>
      </c>
      <c r="CY63" t="str">
        <f ca="1">IF(CO63=0,"",INDEX(Input!$J$3:$J$72,MATCH(sorteringsmaskine!CT63,Input!$A$3:$A$72,0)))</f>
        <v/>
      </c>
      <c r="CZ63">
        <f ca="1">IF(OR(CY63="",CY63=0)=TRUE,1,Forudsætninger!$B$4)</f>
        <v>1</v>
      </c>
    </row>
    <row r="64" spans="1:104">
      <c r="A64">
        <v>64</v>
      </c>
      <c r="B64">
        <f ca="1">Input!B61</f>
        <v>0</v>
      </c>
      <c r="C64">
        <f ca="1">Input!A61</f>
        <v>0</v>
      </c>
      <c r="D64">
        <f ca="1">Input!D61</f>
        <v>0</v>
      </c>
      <c r="E64">
        <f ca="1">SUM(Beregninger!B61:AY61)</f>
        <v>0</v>
      </c>
      <c r="F64" s="7">
        <f ca="1">Beregninger!AZ61</f>
        <v>0</v>
      </c>
      <c r="G64" s="7">
        <f ca="1">Beregninger!CY61</f>
        <v>0</v>
      </c>
      <c r="H64">
        <f ca="1">IF(Input!$B61="I",5,0)</f>
        <v>0</v>
      </c>
      <c r="I64">
        <f ca="1">IF(Input!$B61="II",4,0)</f>
        <v>0</v>
      </c>
      <c r="J64">
        <f ca="1">IF(Input!$B61="III",3,0)</f>
        <v>0</v>
      </c>
      <c r="K64">
        <f ca="1">IF(Input!$B61="IV",2,0)</f>
        <v>0</v>
      </c>
      <c r="L64">
        <f ca="1">IF(Input!$C61="Økonomisk",0.5,0)</f>
        <v>0</v>
      </c>
      <c r="M64">
        <f t="shared" si="8"/>
        <v>-100</v>
      </c>
      <c r="N64">
        <f ca="1">IF(Input!$C61="Miljø",0.1,0)</f>
        <v>0</v>
      </c>
      <c r="O64">
        <v>4.0999999999999301E-3</v>
      </c>
      <c r="P64">
        <f ca="1">IF(Input!A61="",-1000,0)</f>
        <v>-1000</v>
      </c>
      <c r="Q64">
        <f t="shared" si="33"/>
        <v>-1099.9958999999999</v>
      </c>
      <c r="R64">
        <f t="shared" si="34"/>
        <v>59</v>
      </c>
      <c r="S64" t="str">
        <f t="shared" si="43"/>
        <v/>
      </c>
      <c r="T64" t="str">
        <f t="shared" si="43"/>
        <v/>
      </c>
      <c r="U64" t="str">
        <f t="shared" si="43"/>
        <v/>
      </c>
      <c r="V64" t="str">
        <f t="shared" si="43"/>
        <v/>
      </c>
      <c r="W64" t="str">
        <f t="shared" si="43"/>
        <v/>
      </c>
      <c r="X64" t="str">
        <f t="shared" si="43"/>
        <v/>
      </c>
      <c r="Y64" t="str">
        <f t="shared" si="43"/>
        <v/>
      </c>
      <c r="Z64" t="str">
        <f t="shared" si="43"/>
        <v/>
      </c>
      <c r="AA64" t="str">
        <f t="shared" si="43"/>
        <v/>
      </c>
      <c r="AB64" t="str">
        <f t="shared" si="43"/>
        <v/>
      </c>
      <c r="AC64" t="str">
        <f t="shared" si="43"/>
        <v/>
      </c>
      <c r="AD64" t="str">
        <f t="shared" si="43"/>
        <v/>
      </c>
      <c r="AE64" t="str">
        <f t="shared" si="43"/>
        <v/>
      </c>
      <c r="AF64" t="str">
        <f t="shared" si="43"/>
        <v/>
      </c>
      <c r="AG64" t="str">
        <f t="shared" si="43"/>
        <v/>
      </c>
      <c r="AH64" t="str">
        <f t="shared" si="43"/>
        <v/>
      </c>
      <c r="AI64" t="str">
        <f t="shared" si="42"/>
        <v/>
      </c>
      <c r="AJ64" t="str">
        <f t="shared" si="42"/>
        <v/>
      </c>
      <c r="AK64" t="str">
        <f t="shared" si="42"/>
        <v/>
      </c>
      <c r="AL64" t="str">
        <f t="shared" si="42"/>
        <v/>
      </c>
      <c r="AM64" t="str">
        <f t="shared" si="42"/>
        <v/>
      </c>
      <c r="AN64" t="str">
        <f t="shared" si="42"/>
        <v/>
      </c>
      <c r="AO64" t="str">
        <f t="shared" si="42"/>
        <v/>
      </c>
      <c r="AP64" t="str">
        <f t="shared" si="42"/>
        <v/>
      </c>
      <c r="AQ64" t="str">
        <f t="shared" si="42"/>
        <v/>
      </c>
      <c r="AR64" t="str">
        <f t="shared" si="42"/>
        <v/>
      </c>
      <c r="AS64" t="str">
        <f t="shared" si="42"/>
        <v/>
      </c>
      <c r="AT64" t="str">
        <f t="shared" si="42"/>
        <v/>
      </c>
      <c r="AU64" t="str">
        <f t="shared" si="42"/>
        <v/>
      </c>
      <c r="AV64" t="str">
        <f t="shared" si="42"/>
        <v/>
      </c>
      <c r="AW64" t="str">
        <f t="shared" si="42"/>
        <v/>
      </c>
      <c r="AX64" t="str">
        <f t="shared" si="41"/>
        <v/>
      </c>
      <c r="AY64" t="str">
        <f t="shared" si="41"/>
        <v/>
      </c>
      <c r="AZ64" t="str">
        <f t="shared" si="41"/>
        <v/>
      </c>
      <c r="BA64" t="str">
        <f t="shared" si="41"/>
        <v/>
      </c>
      <c r="BB64" t="str">
        <f t="shared" si="41"/>
        <v/>
      </c>
      <c r="BC64" t="str">
        <f t="shared" si="41"/>
        <v/>
      </c>
      <c r="BD64" t="str">
        <f t="shared" si="41"/>
        <v/>
      </c>
      <c r="BE64" t="str">
        <f t="shared" si="41"/>
        <v/>
      </c>
      <c r="BF64" t="str">
        <f t="shared" si="41"/>
        <v/>
      </c>
      <c r="BG64" t="str">
        <f t="shared" si="41"/>
        <v/>
      </c>
      <c r="BH64" t="str">
        <f t="shared" si="41"/>
        <v/>
      </c>
      <c r="BI64" t="str">
        <f t="shared" si="41"/>
        <v/>
      </c>
      <c r="BJ64" t="str">
        <f t="shared" si="41"/>
        <v/>
      </c>
      <c r="BK64" t="str">
        <f t="shared" si="41"/>
        <v/>
      </c>
      <c r="BL64" t="str">
        <f t="shared" si="41"/>
        <v/>
      </c>
      <c r="BM64" t="str">
        <f t="shared" si="41"/>
        <v/>
      </c>
      <c r="BN64" t="str">
        <f t="shared" si="40"/>
        <v/>
      </c>
      <c r="BO64" t="str">
        <f t="shared" si="40"/>
        <v/>
      </c>
      <c r="BP64" t="str">
        <f t="shared" si="40"/>
        <v/>
      </c>
      <c r="BQ64" t="str">
        <f t="shared" si="40"/>
        <v/>
      </c>
      <c r="BR64" t="str">
        <f t="shared" si="38"/>
        <v/>
      </c>
      <c r="BS64" t="str">
        <f t="shared" si="38"/>
        <v/>
      </c>
      <c r="BT64" t="str">
        <f t="shared" si="38"/>
        <v/>
      </c>
      <c r="BU64" t="str">
        <f t="shared" si="38"/>
        <v/>
      </c>
      <c r="BV64" t="str">
        <f t="shared" si="38"/>
        <v/>
      </c>
      <c r="BW64" t="str">
        <f t="shared" si="38"/>
        <v/>
      </c>
      <c r="BX64" t="str">
        <f t="shared" si="38"/>
        <v/>
      </c>
      <c r="BY64">
        <f t="shared" si="38"/>
        <v>64</v>
      </c>
      <c r="BZ64" t="str">
        <f t="shared" si="38"/>
        <v/>
      </c>
      <c r="CA64" t="str">
        <f t="shared" si="38"/>
        <v/>
      </c>
      <c r="CB64" t="str">
        <f t="shared" si="38"/>
        <v/>
      </c>
      <c r="CC64" t="str">
        <f t="shared" si="38"/>
        <v/>
      </c>
      <c r="CD64" t="str">
        <f t="shared" si="36"/>
        <v/>
      </c>
      <c r="CE64" t="str">
        <f t="shared" si="36"/>
        <v/>
      </c>
      <c r="CF64" t="str">
        <f t="shared" si="21"/>
        <v/>
      </c>
      <c r="CG64" t="str">
        <f t="shared" si="21"/>
        <v/>
      </c>
      <c r="CH64" t="str">
        <f t="shared" si="21"/>
        <v/>
      </c>
      <c r="CI64" t="str">
        <f t="shared" si="21"/>
        <v/>
      </c>
      <c r="CJ64" t="str">
        <f t="shared" si="21"/>
        <v/>
      </c>
      <c r="CK64">
        <f>BX$4</f>
        <v>63</v>
      </c>
      <c r="CL64">
        <f t="shared" si="19"/>
        <v>0</v>
      </c>
      <c r="CM64">
        <f t="shared" si="25"/>
        <v>0</v>
      </c>
      <c r="CN64">
        <f t="shared" si="26"/>
        <v>0</v>
      </c>
      <c r="CO64">
        <f t="shared" si="20"/>
        <v>0</v>
      </c>
      <c r="CP64">
        <f t="shared" si="7"/>
        <v>0</v>
      </c>
      <c r="CQ64">
        <f t="shared" si="7"/>
        <v>0</v>
      </c>
      <c r="CS64" t="str">
        <f t="shared" si="17"/>
        <v/>
      </c>
      <c r="CT64" t="str">
        <f t="shared" si="11"/>
        <v/>
      </c>
      <c r="CU64" t="str">
        <f t="shared" si="12"/>
        <v/>
      </c>
      <c r="CV64" t="str">
        <f t="shared" si="13"/>
        <v/>
      </c>
      <c r="CW64" t="str">
        <f t="shared" si="14"/>
        <v/>
      </c>
      <c r="CX64" t="str">
        <f t="shared" si="15"/>
        <v/>
      </c>
      <c r="CY64" t="str">
        <f ca="1">IF(CO64=0,"",INDEX(Input!$J$3:$J$72,MATCH(sorteringsmaskine!CT64,Input!$A$3:$A$72,0)))</f>
        <v/>
      </c>
      <c r="CZ64">
        <f ca="1">IF(OR(CY64="",CY64=0)=TRUE,1,Forudsætninger!$B$4)</f>
        <v>1</v>
      </c>
    </row>
    <row r="65" spans="1:104">
      <c r="A65">
        <v>65</v>
      </c>
      <c r="B65">
        <f ca="1">Input!B62</f>
        <v>0</v>
      </c>
      <c r="C65">
        <f ca="1">Input!A62</f>
        <v>0</v>
      </c>
      <c r="D65">
        <f ca="1">Input!D62</f>
        <v>0</v>
      </c>
      <c r="E65">
        <f ca="1">SUM(Beregninger!B62:AY62)</f>
        <v>0</v>
      </c>
      <c r="F65" s="7">
        <f ca="1">Beregninger!AZ62</f>
        <v>0</v>
      </c>
      <c r="G65" s="7">
        <f ca="1">Beregninger!CY62</f>
        <v>0</v>
      </c>
      <c r="H65">
        <f ca="1">IF(Input!$B62="I",5,0)</f>
        <v>0</v>
      </c>
      <c r="I65">
        <f ca="1">IF(Input!$B62="II",4,0)</f>
        <v>0</v>
      </c>
      <c r="J65">
        <f ca="1">IF(Input!$B62="III",3,0)</f>
        <v>0</v>
      </c>
      <c r="K65">
        <f ca="1">IF(Input!$B62="IV",2,0)</f>
        <v>0</v>
      </c>
      <c r="L65">
        <f ca="1">IF(Input!$C62="Økonomisk",0.5,0)</f>
        <v>0</v>
      </c>
      <c r="M65">
        <f t="shared" si="8"/>
        <v>-100</v>
      </c>
      <c r="N65">
        <f ca="1">IF(Input!$C62="Miljø",0.1,0)</f>
        <v>0</v>
      </c>
      <c r="O65">
        <v>3.9999999999999298E-3</v>
      </c>
      <c r="P65">
        <f ca="1">IF(Input!A62="",-1000,0)</f>
        <v>-1000</v>
      </c>
      <c r="Q65">
        <f t="shared" si="33"/>
        <v>-1099.9960000000001</v>
      </c>
      <c r="R65">
        <f t="shared" si="34"/>
        <v>60</v>
      </c>
      <c r="S65" t="str">
        <f t="shared" si="43"/>
        <v/>
      </c>
      <c r="T65" t="str">
        <f t="shared" si="43"/>
        <v/>
      </c>
      <c r="U65" t="str">
        <f t="shared" si="43"/>
        <v/>
      </c>
      <c r="V65" t="str">
        <f t="shared" si="43"/>
        <v/>
      </c>
      <c r="W65" t="str">
        <f t="shared" si="43"/>
        <v/>
      </c>
      <c r="X65" t="str">
        <f t="shared" si="43"/>
        <v/>
      </c>
      <c r="Y65" t="str">
        <f t="shared" si="43"/>
        <v/>
      </c>
      <c r="Z65" t="str">
        <f t="shared" si="43"/>
        <v/>
      </c>
      <c r="AA65" t="str">
        <f t="shared" si="43"/>
        <v/>
      </c>
      <c r="AB65" t="str">
        <f t="shared" si="43"/>
        <v/>
      </c>
      <c r="AC65" t="str">
        <f t="shared" si="43"/>
        <v/>
      </c>
      <c r="AD65" t="str">
        <f t="shared" si="43"/>
        <v/>
      </c>
      <c r="AE65" t="str">
        <f t="shared" si="43"/>
        <v/>
      </c>
      <c r="AF65" t="str">
        <f t="shared" si="43"/>
        <v/>
      </c>
      <c r="AG65" t="str">
        <f t="shared" si="43"/>
        <v/>
      </c>
      <c r="AH65" t="str">
        <f t="shared" si="43"/>
        <v/>
      </c>
      <c r="AI65" t="str">
        <f t="shared" si="42"/>
        <v/>
      </c>
      <c r="AJ65" t="str">
        <f t="shared" si="42"/>
        <v/>
      </c>
      <c r="AK65" t="str">
        <f t="shared" si="42"/>
        <v/>
      </c>
      <c r="AL65" t="str">
        <f t="shared" si="42"/>
        <v/>
      </c>
      <c r="AM65" t="str">
        <f t="shared" si="42"/>
        <v/>
      </c>
      <c r="AN65" t="str">
        <f t="shared" si="42"/>
        <v/>
      </c>
      <c r="AO65" t="str">
        <f t="shared" si="42"/>
        <v/>
      </c>
      <c r="AP65" t="str">
        <f t="shared" si="42"/>
        <v/>
      </c>
      <c r="AQ65" t="str">
        <f t="shared" si="42"/>
        <v/>
      </c>
      <c r="AR65" t="str">
        <f t="shared" si="42"/>
        <v/>
      </c>
      <c r="AS65" t="str">
        <f t="shared" si="42"/>
        <v/>
      </c>
      <c r="AT65" t="str">
        <f t="shared" si="42"/>
        <v/>
      </c>
      <c r="AU65" t="str">
        <f t="shared" si="42"/>
        <v/>
      </c>
      <c r="AV65" t="str">
        <f t="shared" si="42"/>
        <v/>
      </c>
      <c r="AW65" t="str">
        <f t="shared" si="42"/>
        <v/>
      </c>
      <c r="AX65" t="str">
        <f t="shared" si="41"/>
        <v/>
      </c>
      <c r="AY65" t="str">
        <f t="shared" si="41"/>
        <v/>
      </c>
      <c r="AZ65" t="str">
        <f t="shared" si="41"/>
        <v/>
      </c>
      <c r="BA65" t="str">
        <f t="shared" si="41"/>
        <v/>
      </c>
      <c r="BB65" t="str">
        <f t="shared" si="41"/>
        <v/>
      </c>
      <c r="BC65" t="str">
        <f t="shared" si="41"/>
        <v/>
      </c>
      <c r="BD65" t="str">
        <f t="shared" si="41"/>
        <v/>
      </c>
      <c r="BE65" t="str">
        <f t="shared" si="41"/>
        <v/>
      </c>
      <c r="BF65" t="str">
        <f t="shared" si="41"/>
        <v/>
      </c>
      <c r="BG65" t="str">
        <f t="shared" si="41"/>
        <v/>
      </c>
      <c r="BH65" t="str">
        <f t="shared" si="41"/>
        <v/>
      </c>
      <c r="BI65" t="str">
        <f t="shared" si="41"/>
        <v/>
      </c>
      <c r="BJ65" t="str">
        <f t="shared" si="41"/>
        <v/>
      </c>
      <c r="BK65" t="str">
        <f t="shared" si="41"/>
        <v/>
      </c>
      <c r="BL65" t="str">
        <f t="shared" si="41"/>
        <v/>
      </c>
      <c r="BM65" t="str">
        <f t="shared" ref="BM65:CB75" si="44">IF($R65=BM$5,$A65,"")</f>
        <v/>
      </c>
      <c r="BN65" t="str">
        <f t="shared" si="44"/>
        <v/>
      </c>
      <c r="BO65" t="str">
        <f t="shared" si="44"/>
        <v/>
      </c>
      <c r="BP65" t="str">
        <f t="shared" si="44"/>
        <v/>
      </c>
      <c r="BQ65" t="str">
        <f t="shared" si="44"/>
        <v/>
      </c>
      <c r="BR65" t="str">
        <f t="shared" si="44"/>
        <v/>
      </c>
      <c r="BS65" t="str">
        <f t="shared" si="44"/>
        <v/>
      </c>
      <c r="BT65" t="str">
        <f t="shared" si="44"/>
        <v/>
      </c>
      <c r="BU65" t="str">
        <f t="shared" si="44"/>
        <v/>
      </c>
      <c r="BV65" t="str">
        <f t="shared" si="44"/>
        <v/>
      </c>
      <c r="BW65" t="str">
        <f t="shared" si="44"/>
        <v/>
      </c>
      <c r="BX65" t="str">
        <f t="shared" si="44"/>
        <v/>
      </c>
      <c r="BY65" t="str">
        <f t="shared" si="44"/>
        <v/>
      </c>
      <c r="BZ65">
        <f t="shared" si="44"/>
        <v>65</v>
      </c>
      <c r="CA65" t="str">
        <f t="shared" si="44"/>
        <v/>
      </c>
      <c r="CB65" t="str">
        <f t="shared" si="44"/>
        <v/>
      </c>
      <c r="CC65" t="str">
        <f t="shared" si="38"/>
        <v/>
      </c>
      <c r="CD65" t="str">
        <f t="shared" si="36"/>
        <v/>
      </c>
      <c r="CE65" t="str">
        <f t="shared" si="36"/>
        <v/>
      </c>
      <c r="CF65" t="str">
        <f t="shared" si="21"/>
        <v/>
      </c>
      <c r="CG65" t="str">
        <f t="shared" si="21"/>
        <v/>
      </c>
      <c r="CH65" t="str">
        <f t="shared" si="21"/>
        <v/>
      </c>
      <c r="CI65" t="str">
        <f t="shared" si="21"/>
        <v/>
      </c>
      <c r="CJ65" t="str">
        <f t="shared" si="21"/>
        <v/>
      </c>
      <c r="CK65">
        <f>BY$4</f>
        <v>64</v>
      </c>
      <c r="CL65">
        <f t="shared" si="19"/>
        <v>0</v>
      </c>
      <c r="CM65">
        <f t="shared" si="25"/>
        <v>0</v>
      </c>
      <c r="CN65">
        <f t="shared" si="26"/>
        <v>0</v>
      </c>
      <c r="CO65">
        <f t="shared" si="20"/>
        <v>0</v>
      </c>
      <c r="CP65">
        <f t="shared" si="7"/>
        <v>0</v>
      </c>
      <c r="CQ65">
        <f t="shared" si="7"/>
        <v>0</v>
      </c>
      <c r="CS65" t="str">
        <f t="shared" si="17"/>
        <v/>
      </c>
      <c r="CT65" t="str">
        <f t="shared" si="11"/>
        <v/>
      </c>
      <c r="CU65" t="str">
        <f t="shared" si="12"/>
        <v/>
      </c>
      <c r="CV65" t="str">
        <f t="shared" si="13"/>
        <v/>
      </c>
      <c r="CW65" t="str">
        <f t="shared" si="14"/>
        <v/>
      </c>
      <c r="CX65" t="str">
        <f t="shared" si="15"/>
        <v/>
      </c>
      <c r="CY65" t="str">
        <f ca="1">IF(CO65=0,"",INDEX(Input!$J$3:$J$72,MATCH(sorteringsmaskine!CT65,Input!$A$3:$A$72,0)))</f>
        <v/>
      </c>
      <c r="CZ65">
        <f ca="1">IF(OR(CY65="",CY65=0)=TRUE,1,Forudsætninger!$B$4)</f>
        <v>1</v>
      </c>
    </row>
    <row r="66" spans="1:104">
      <c r="A66">
        <v>66</v>
      </c>
      <c r="B66">
        <f ca="1">Input!B63</f>
        <v>0</v>
      </c>
      <c r="C66">
        <f ca="1">Input!A63</f>
        <v>0</v>
      </c>
      <c r="D66">
        <f ca="1">Input!D63</f>
        <v>0</v>
      </c>
      <c r="E66">
        <f ca="1">SUM(Beregninger!B63:AY63)</f>
        <v>0</v>
      </c>
      <c r="F66" s="7">
        <f ca="1">Beregninger!AZ63</f>
        <v>0</v>
      </c>
      <c r="G66" s="7">
        <f ca="1">Beregninger!CY63</f>
        <v>0</v>
      </c>
      <c r="H66">
        <f ca="1">IF(Input!$B63="I",5,0)</f>
        <v>0</v>
      </c>
      <c r="I66">
        <f ca="1">IF(Input!$B63="II",4,0)</f>
        <v>0</v>
      </c>
      <c r="J66">
        <f ca="1">IF(Input!$B63="III",3,0)</f>
        <v>0</v>
      </c>
      <c r="K66">
        <f ca="1">IF(Input!$B63="IV",2,0)</f>
        <v>0</v>
      </c>
      <c r="L66">
        <f ca="1">IF(Input!$C63="Økonomisk",0.5,0)</f>
        <v>0</v>
      </c>
      <c r="M66">
        <f t="shared" si="8"/>
        <v>-100</v>
      </c>
      <c r="N66">
        <f ca="1">IF(Input!$C63="Miljø",0.1,0)</f>
        <v>0</v>
      </c>
      <c r="O66">
        <v>3.89999999999993E-3</v>
      </c>
      <c r="P66">
        <f ca="1">IF(Input!A63="",-1000,0)</f>
        <v>-1000</v>
      </c>
      <c r="Q66">
        <f t="shared" si="33"/>
        <v>-1099.9961000000001</v>
      </c>
      <c r="R66">
        <f t="shared" si="34"/>
        <v>61</v>
      </c>
      <c r="S66" t="str">
        <f t="shared" si="43"/>
        <v/>
      </c>
      <c r="T66" t="str">
        <f t="shared" si="43"/>
        <v/>
      </c>
      <c r="U66" t="str">
        <f t="shared" si="43"/>
        <v/>
      </c>
      <c r="V66" t="str">
        <f t="shared" si="43"/>
        <v/>
      </c>
      <c r="W66" t="str">
        <f t="shared" si="43"/>
        <v/>
      </c>
      <c r="X66" t="str">
        <f t="shared" si="43"/>
        <v/>
      </c>
      <c r="Y66" t="str">
        <f t="shared" si="43"/>
        <v/>
      </c>
      <c r="Z66" t="str">
        <f t="shared" si="43"/>
        <v/>
      </c>
      <c r="AA66" t="str">
        <f t="shared" si="43"/>
        <v/>
      </c>
      <c r="AB66" t="str">
        <f t="shared" si="43"/>
        <v/>
      </c>
      <c r="AC66" t="str">
        <f t="shared" si="43"/>
        <v/>
      </c>
      <c r="AD66" t="str">
        <f t="shared" si="43"/>
        <v/>
      </c>
      <c r="AE66" t="str">
        <f t="shared" si="43"/>
        <v/>
      </c>
      <c r="AF66" t="str">
        <f t="shared" si="43"/>
        <v/>
      </c>
      <c r="AG66" t="str">
        <f t="shared" si="43"/>
        <v/>
      </c>
      <c r="AH66" t="str">
        <f t="shared" si="43"/>
        <v/>
      </c>
      <c r="AI66" t="str">
        <f t="shared" si="42"/>
        <v/>
      </c>
      <c r="AJ66" t="str">
        <f t="shared" si="42"/>
        <v/>
      </c>
      <c r="AK66" t="str">
        <f t="shared" si="42"/>
        <v/>
      </c>
      <c r="AL66" t="str">
        <f t="shared" si="42"/>
        <v/>
      </c>
      <c r="AM66" t="str">
        <f t="shared" si="42"/>
        <v/>
      </c>
      <c r="AN66" t="str">
        <f t="shared" si="42"/>
        <v/>
      </c>
      <c r="AO66" t="str">
        <f t="shared" si="42"/>
        <v/>
      </c>
      <c r="AP66" t="str">
        <f t="shared" si="42"/>
        <v/>
      </c>
      <c r="AQ66" t="str">
        <f t="shared" si="42"/>
        <v/>
      </c>
      <c r="AR66" t="str">
        <f t="shared" si="42"/>
        <v/>
      </c>
      <c r="AS66" t="str">
        <f t="shared" si="42"/>
        <v/>
      </c>
      <c r="AT66" t="str">
        <f t="shared" si="42"/>
        <v/>
      </c>
      <c r="AU66" t="str">
        <f t="shared" si="42"/>
        <v/>
      </c>
      <c r="AV66" t="str">
        <f t="shared" si="42"/>
        <v/>
      </c>
      <c r="AW66" t="str">
        <f t="shared" si="42"/>
        <v/>
      </c>
      <c r="AX66" t="str">
        <f t="shared" ref="AX66:BM75" si="45">IF($R66=AX$5,$A66,"")</f>
        <v/>
      </c>
      <c r="AY66" t="str">
        <f t="shared" si="45"/>
        <v/>
      </c>
      <c r="AZ66" t="str">
        <f t="shared" si="45"/>
        <v/>
      </c>
      <c r="BA66" t="str">
        <f t="shared" si="45"/>
        <v/>
      </c>
      <c r="BB66" t="str">
        <f t="shared" si="45"/>
        <v/>
      </c>
      <c r="BC66" t="str">
        <f t="shared" si="45"/>
        <v/>
      </c>
      <c r="BD66" t="str">
        <f t="shared" si="45"/>
        <v/>
      </c>
      <c r="BE66" t="str">
        <f t="shared" si="45"/>
        <v/>
      </c>
      <c r="BF66" t="str">
        <f t="shared" si="45"/>
        <v/>
      </c>
      <c r="BG66" t="str">
        <f t="shared" si="45"/>
        <v/>
      </c>
      <c r="BH66" t="str">
        <f t="shared" si="45"/>
        <v/>
      </c>
      <c r="BI66" t="str">
        <f t="shared" si="45"/>
        <v/>
      </c>
      <c r="BJ66" t="str">
        <f t="shared" si="45"/>
        <v/>
      </c>
      <c r="BK66" t="str">
        <f t="shared" si="45"/>
        <v/>
      </c>
      <c r="BL66" t="str">
        <f t="shared" si="45"/>
        <v/>
      </c>
      <c r="BM66" t="str">
        <f t="shared" si="45"/>
        <v/>
      </c>
      <c r="BN66" t="str">
        <f t="shared" si="44"/>
        <v/>
      </c>
      <c r="BO66" t="str">
        <f t="shared" si="44"/>
        <v/>
      </c>
      <c r="BP66" t="str">
        <f t="shared" si="44"/>
        <v/>
      </c>
      <c r="BQ66" t="str">
        <f t="shared" si="44"/>
        <v/>
      </c>
      <c r="BR66" t="str">
        <f t="shared" si="44"/>
        <v/>
      </c>
      <c r="BS66" t="str">
        <f t="shared" si="44"/>
        <v/>
      </c>
      <c r="BT66" t="str">
        <f t="shared" si="44"/>
        <v/>
      </c>
      <c r="BU66" t="str">
        <f t="shared" si="44"/>
        <v/>
      </c>
      <c r="BV66" t="str">
        <f t="shared" si="44"/>
        <v/>
      </c>
      <c r="BW66" t="str">
        <f t="shared" si="44"/>
        <v/>
      </c>
      <c r="BX66" t="str">
        <f t="shared" si="44"/>
        <v/>
      </c>
      <c r="BY66" t="str">
        <f t="shared" si="44"/>
        <v/>
      </c>
      <c r="BZ66" t="str">
        <f t="shared" si="44"/>
        <v/>
      </c>
      <c r="CA66">
        <f t="shared" si="44"/>
        <v>66</v>
      </c>
      <c r="CB66" t="str">
        <f t="shared" si="44"/>
        <v/>
      </c>
      <c r="CC66" t="str">
        <f t="shared" si="38"/>
        <v/>
      </c>
      <c r="CD66" t="str">
        <f t="shared" si="36"/>
        <v/>
      </c>
      <c r="CE66" t="str">
        <f t="shared" si="36"/>
        <v/>
      </c>
      <c r="CF66" t="str">
        <f t="shared" si="21"/>
        <v/>
      </c>
      <c r="CG66" t="str">
        <f t="shared" si="21"/>
        <v/>
      </c>
      <c r="CH66" t="str">
        <f t="shared" si="21"/>
        <v/>
      </c>
      <c r="CI66" t="str">
        <f t="shared" si="21"/>
        <v/>
      </c>
      <c r="CJ66" t="str">
        <f t="shared" si="21"/>
        <v/>
      </c>
      <c r="CK66">
        <f>BZ$4</f>
        <v>65</v>
      </c>
      <c r="CL66">
        <f t="shared" si="19"/>
        <v>0</v>
      </c>
      <c r="CM66">
        <f t="shared" si="25"/>
        <v>0</v>
      </c>
      <c r="CN66">
        <f t="shared" si="26"/>
        <v>0</v>
      </c>
      <c r="CO66">
        <f t="shared" si="20"/>
        <v>0</v>
      </c>
      <c r="CP66">
        <f t="shared" si="7"/>
        <v>0</v>
      </c>
      <c r="CQ66">
        <f t="shared" si="7"/>
        <v>0</v>
      </c>
      <c r="CS66" t="str">
        <f t="shared" si="17"/>
        <v/>
      </c>
      <c r="CT66" t="str">
        <f t="shared" si="11"/>
        <v/>
      </c>
      <c r="CU66" t="str">
        <f t="shared" si="12"/>
        <v/>
      </c>
      <c r="CV66" t="str">
        <f t="shared" si="13"/>
        <v/>
      </c>
      <c r="CW66" t="str">
        <f t="shared" si="14"/>
        <v/>
      </c>
      <c r="CX66" t="str">
        <f t="shared" si="15"/>
        <v/>
      </c>
      <c r="CY66" t="str">
        <f ca="1">IF(CO66=0,"",INDEX(Input!$J$3:$J$72,MATCH(sorteringsmaskine!CT66,Input!$A$3:$A$72,0)))</f>
        <v/>
      </c>
      <c r="CZ66">
        <f ca="1">IF(OR(CY66="",CY66=0)=TRUE,1,Forudsætninger!$B$4)</f>
        <v>1</v>
      </c>
    </row>
    <row r="67" spans="1:104">
      <c r="A67">
        <v>67</v>
      </c>
      <c r="B67">
        <f ca="1">Input!B64</f>
        <v>0</v>
      </c>
      <c r="C67">
        <f ca="1">Input!A64</f>
        <v>0</v>
      </c>
      <c r="D67">
        <f ca="1">Input!D64</f>
        <v>0</v>
      </c>
      <c r="E67">
        <f ca="1">SUM(Beregninger!B64:AY64)</f>
        <v>0</v>
      </c>
      <c r="F67" s="7">
        <f ca="1">Beregninger!AZ64</f>
        <v>0</v>
      </c>
      <c r="G67" s="7">
        <f ca="1">Beregninger!CY64</f>
        <v>0</v>
      </c>
      <c r="H67">
        <f ca="1">IF(Input!$B64="I",5,0)</f>
        <v>0</v>
      </c>
      <c r="I67">
        <f ca="1">IF(Input!$B64="II",4,0)</f>
        <v>0</v>
      </c>
      <c r="J67">
        <f ca="1">IF(Input!$B64="III",3,0)</f>
        <v>0</v>
      </c>
      <c r="K67">
        <f ca="1">IF(Input!$B64="IV",2,0)</f>
        <v>0</v>
      </c>
      <c r="L67">
        <f ca="1">IF(Input!$C64="Økonomisk",0.5,0)</f>
        <v>0</v>
      </c>
      <c r="M67">
        <f t="shared" si="8"/>
        <v>-100</v>
      </c>
      <c r="N67">
        <f ca="1">IF(Input!$C64="Miljø",0.1,0)</f>
        <v>0</v>
      </c>
      <c r="O67">
        <v>3.7999999999999302E-3</v>
      </c>
      <c r="P67">
        <f ca="1">IF(Input!A64="",-1000,0)</f>
        <v>-1000</v>
      </c>
      <c r="Q67">
        <f t="shared" si="33"/>
        <v>-1099.9962</v>
      </c>
      <c r="R67">
        <f t="shared" si="34"/>
        <v>62</v>
      </c>
      <c r="S67" t="str">
        <f t="shared" si="43"/>
        <v/>
      </c>
      <c r="T67" t="str">
        <f t="shared" si="43"/>
        <v/>
      </c>
      <c r="U67" t="str">
        <f t="shared" si="43"/>
        <v/>
      </c>
      <c r="V67" t="str">
        <f t="shared" si="43"/>
        <v/>
      </c>
      <c r="W67" t="str">
        <f t="shared" si="43"/>
        <v/>
      </c>
      <c r="X67" t="str">
        <f t="shared" si="43"/>
        <v/>
      </c>
      <c r="Y67" t="str">
        <f t="shared" si="43"/>
        <v/>
      </c>
      <c r="Z67" t="str">
        <f t="shared" si="43"/>
        <v/>
      </c>
      <c r="AA67" t="str">
        <f t="shared" si="43"/>
        <v/>
      </c>
      <c r="AB67" t="str">
        <f t="shared" si="43"/>
        <v/>
      </c>
      <c r="AC67" t="str">
        <f t="shared" si="43"/>
        <v/>
      </c>
      <c r="AD67" t="str">
        <f t="shared" si="43"/>
        <v/>
      </c>
      <c r="AE67" t="str">
        <f t="shared" si="43"/>
        <v/>
      </c>
      <c r="AF67" t="str">
        <f t="shared" si="43"/>
        <v/>
      </c>
      <c r="AG67" t="str">
        <f t="shared" si="43"/>
        <v/>
      </c>
      <c r="AH67" t="str">
        <f t="shared" si="43"/>
        <v/>
      </c>
      <c r="AI67" t="str">
        <f t="shared" si="42"/>
        <v/>
      </c>
      <c r="AJ67" t="str">
        <f t="shared" si="42"/>
        <v/>
      </c>
      <c r="AK67" t="str">
        <f t="shared" si="42"/>
        <v/>
      </c>
      <c r="AL67" t="str">
        <f t="shared" si="42"/>
        <v/>
      </c>
      <c r="AM67" t="str">
        <f t="shared" si="42"/>
        <v/>
      </c>
      <c r="AN67" t="str">
        <f t="shared" si="42"/>
        <v/>
      </c>
      <c r="AO67" t="str">
        <f t="shared" si="42"/>
        <v/>
      </c>
      <c r="AP67" t="str">
        <f t="shared" si="42"/>
        <v/>
      </c>
      <c r="AQ67" t="str">
        <f t="shared" si="42"/>
        <v/>
      </c>
      <c r="AR67" t="str">
        <f t="shared" si="42"/>
        <v/>
      </c>
      <c r="AS67" t="str">
        <f t="shared" si="42"/>
        <v/>
      </c>
      <c r="AT67" t="str">
        <f t="shared" si="42"/>
        <v/>
      </c>
      <c r="AU67" t="str">
        <f t="shared" si="42"/>
        <v/>
      </c>
      <c r="AV67" t="str">
        <f t="shared" si="42"/>
        <v/>
      </c>
      <c r="AW67" t="str">
        <f t="shared" si="42"/>
        <v/>
      </c>
      <c r="AX67" t="str">
        <f t="shared" si="45"/>
        <v/>
      </c>
      <c r="AY67" t="str">
        <f t="shared" si="45"/>
        <v/>
      </c>
      <c r="AZ67" t="str">
        <f t="shared" si="45"/>
        <v/>
      </c>
      <c r="BA67" t="str">
        <f t="shared" si="45"/>
        <v/>
      </c>
      <c r="BB67" t="str">
        <f t="shared" si="45"/>
        <v/>
      </c>
      <c r="BC67" t="str">
        <f t="shared" si="45"/>
        <v/>
      </c>
      <c r="BD67" t="str">
        <f t="shared" si="45"/>
        <v/>
      </c>
      <c r="BE67" t="str">
        <f t="shared" si="45"/>
        <v/>
      </c>
      <c r="BF67" t="str">
        <f t="shared" si="45"/>
        <v/>
      </c>
      <c r="BG67" t="str">
        <f t="shared" si="45"/>
        <v/>
      </c>
      <c r="BH67" t="str">
        <f t="shared" si="45"/>
        <v/>
      </c>
      <c r="BI67" t="str">
        <f t="shared" si="45"/>
        <v/>
      </c>
      <c r="BJ67" t="str">
        <f t="shared" si="45"/>
        <v/>
      </c>
      <c r="BK67" t="str">
        <f t="shared" si="45"/>
        <v/>
      </c>
      <c r="BL67" t="str">
        <f t="shared" si="45"/>
        <v/>
      </c>
      <c r="BM67" t="str">
        <f t="shared" si="45"/>
        <v/>
      </c>
      <c r="BN67" t="str">
        <f t="shared" si="44"/>
        <v/>
      </c>
      <c r="BO67" t="str">
        <f t="shared" si="44"/>
        <v/>
      </c>
      <c r="BP67" t="str">
        <f t="shared" si="44"/>
        <v/>
      </c>
      <c r="BQ67" t="str">
        <f t="shared" si="44"/>
        <v/>
      </c>
      <c r="BR67" t="str">
        <f t="shared" si="44"/>
        <v/>
      </c>
      <c r="BS67" t="str">
        <f t="shared" si="44"/>
        <v/>
      </c>
      <c r="BT67" t="str">
        <f t="shared" si="44"/>
        <v/>
      </c>
      <c r="BU67" t="str">
        <f t="shared" si="44"/>
        <v/>
      </c>
      <c r="BV67" t="str">
        <f t="shared" si="44"/>
        <v/>
      </c>
      <c r="BW67" t="str">
        <f t="shared" si="44"/>
        <v/>
      </c>
      <c r="BX67" t="str">
        <f t="shared" si="44"/>
        <v/>
      </c>
      <c r="BY67" t="str">
        <f t="shared" si="44"/>
        <v/>
      </c>
      <c r="BZ67" t="str">
        <f t="shared" si="44"/>
        <v/>
      </c>
      <c r="CA67" t="str">
        <f t="shared" si="44"/>
        <v/>
      </c>
      <c r="CB67">
        <f t="shared" si="44"/>
        <v>67</v>
      </c>
      <c r="CC67" t="str">
        <f t="shared" si="38"/>
        <v/>
      </c>
      <c r="CD67" t="str">
        <f t="shared" si="36"/>
        <v/>
      </c>
      <c r="CE67" t="str">
        <f t="shared" si="36"/>
        <v/>
      </c>
      <c r="CF67" t="str">
        <f t="shared" si="21"/>
        <v/>
      </c>
      <c r="CG67" t="str">
        <f t="shared" si="21"/>
        <v/>
      </c>
      <c r="CH67" t="str">
        <f t="shared" si="21"/>
        <v/>
      </c>
      <c r="CI67" t="str">
        <f t="shared" ref="CF67:CJ75" si="46">IF($R67=CI$5,$A67,"")</f>
        <v/>
      </c>
      <c r="CJ67" t="str">
        <f t="shared" si="46"/>
        <v/>
      </c>
      <c r="CK67">
        <f>CB$4</f>
        <v>67</v>
      </c>
      <c r="CL67">
        <f t="shared" si="19"/>
        <v>0</v>
      </c>
      <c r="CM67">
        <f t="shared" si="25"/>
        <v>0</v>
      </c>
      <c r="CN67">
        <f t="shared" si="26"/>
        <v>0</v>
      </c>
      <c r="CO67">
        <f t="shared" si="20"/>
        <v>0</v>
      </c>
      <c r="CP67">
        <f t="shared" si="7"/>
        <v>0</v>
      </c>
      <c r="CQ67">
        <f t="shared" si="7"/>
        <v>0</v>
      </c>
      <c r="CS67" t="str">
        <f t="shared" si="17"/>
        <v/>
      </c>
      <c r="CT67" t="str">
        <f t="shared" si="11"/>
        <v/>
      </c>
      <c r="CU67" t="str">
        <f t="shared" si="12"/>
        <v/>
      </c>
      <c r="CV67" t="str">
        <f t="shared" si="13"/>
        <v/>
      </c>
      <c r="CW67" t="str">
        <f t="shared" si="14"/>
        <v/>
      </c>
      <c r="CX67" t="str">
        <f t="shared" si="15"/>
        <v/>
      </c>
      <c r="CY67" t="str">
        <f ca="1">IF(CO67=0,"",INDEX(Input!$J$3:$J$72,MATCH(sorteringsmaskine!CT67,Input!$A$3:$A$72,0)))</f>
        <v/>
      </c>
      <c r="CZ67">
        <f ca="1">IF(OR(CY67="",CY67=0)=TRUE,1,Forudsætninger!$B$4)</f>
        <v>1</v>
      </c>
    </row>
    <row r="68" spans="1:104">
      <c r="A68">
        <v>68</v>
      </c>
      <c r="B68">
        <f ca="1">Input!B65</f>
        <v>0</v>
      </c>
      <c r="C68">
        <f ca="1">Input!A65</f>
        <v>0</v>
      </c>
      <c r="D68">
        <f ca="1">Input!D65</f>
        <v>0</v>
      </c>
      <c r="E68">
        <f ca="1">SUM(Beregninger!B65:AY65)</f>
        <v>0</v>
      </c>
      <c r="F68" s="7">
        <f ca="1">Beregninger!AZ65</f>
        <v>0</v>
      </c>
      <c r="G68" s="7">
        <f ca="1">Beregninger!CY65</f>
        <v>0</v>
      </c>
      <c r="H68">
        <f ca="1">IF(Input!$B65="I",5,0)</f>
        <v>0</v>
      </c>
      <c r="I68">
        <f ca="1">IF(Input!$B65="II",4,0)</f>
        <v>0</v>
      </c>
      <c r="J68">
        <f ca="1">IF(Input!$B65="III",3,0)</f>
        <v>0</v>
      </c>
      <c r="K68">
        <f ca="1">IF(Input!$B65="IV",2,0)</f>
        <v>0</v>
      </c>
      <c r="L68">
        <f ca="1">IF(Input!$C65="Økonomisk",0.5,0)</f>
        <v>0</v>
      </c>
      <c r="M68">
        <f t="shared" si="8"/>
        <v>-100</v>
      </c>
      <c r="N68">
        <f ca="1">IF(Input!$C65="Miljø",0.1,0)</f>
        <v>0</v>
      </c>
      <c r="O68">
        <v>3.6999999999999299E-3</v>
      </c>
      <c r="P68">
        <f ca="1">IF(Input!A65="",-1000,0)</f>
        <v>-1000</v>
      </c>
      <c r="Q68">
        <f t="shared" si="33"/>
        <v>-1099.9963</v>
      </c>
      <c r="R68">
        <f t="shared" si="34"/>
        <v>63</v>
      </c>
      <c r="S68" t="str">
        <f t="shared" si="43"/>
        <v/>
      </c>
      <c r="T68" t="str">
        <f t="shared" si="43"/>
        <v/>
      </c>
      <c r="U68" t="str">
        <f t="shared" si="43"/>
        <v/>
      </c>
      <c r="V68" t="str">
        <f t="shared" si="43"/>
        <v/>
      </c>
      <c r="W68" t="str">
        <f t="shared" si="43"/>
        <v/>
      </c>
      <c r="X68" t="str">
        <f t="shared" si="43"/>
        <v/>
      </c>
      <c r="Y68" t="str">
        <f t="shared" si="43"/>
        <v/>
      </c>
      <c r="Z68" t="str">
        <f t="shared" si="43"/>
        <v/>
      </c>
      <c r="AA68" t="str">
        <f t="shared" si="43"/>
        <v/>
      </c>
      <c r="AB68" t="str">
        <f t="shared" si="43"/>
        <v/>
      </c>
      <c r="AC68" t="str">
        <f t="shared" si="43"/>
        <v/>
      </c>
      <c r="AD68" t="str">
        <f t="shared" si="43"/>
        <v/>
      </c>
      <c r="AE68" t="str">
        <f t="shared" si="43"/>
        <v/>
      </c>
      <c r="AF68" t="str">
        <f t="shared" si="43"/>
        <v/>
      </c>
      <c r="AG68" t="str">
        <f t="shared" si="43"/>
        <v/>
      </c>
      <c r="AH68" t="str">
        <f t="shared" si="43"/>
        <v/>
      </c>
      <c r="AI68" t="str">
        <f t="shared" si="42"/>
        <v/>
      </c>
      <c r="AJ68" t="str">
        <f t="shared" si="42"/>
        <v/>
      </c>
      <c r="AK68" t="str">
        <f t="shared" si="42"/>
        <v/>
      </c>
      <c r="AL68" t="str">
        <f t="shared" si="42"/>
        <v/>
      </c>
      <c r="AM68" t="str">
        <f t="shared" si="42"/>
        <v/>
      </c>
      <c r="AN68" t="str">
        <f t="shared" si="42"/>
        <v/>
      </c>
      <c r="AO68" t="str">
        <f t="shared" si="42"/>
        <v/>
      </c>
      <c r="AP68" t="str">
        <f t="shared" si="42"/>
        <v/>
      </c>
      <c r="AQ68" t="str">
        <f t="shared" si="42"/>
        <v/>
      </c>
      <c r="AR68" t="str">
        <f t="shared" si="42"/>
        <v/>
      </c>
      <c r="AS68" t="str">
        <f t="shared" si="42"/>
        <v/>
      </c>
      <c r="AT68" t="str">
        <f t="shared" si="42"/>
        <v/>
      </c>
      <c r="AU68" t="str">
        <f t="shared" si="42"/>
        <v/>
      </c>
      <c r="AV68" t="str">
        <f t="shared" si="42"/>
        <v/>
      </c>
      <c r="AW68" t="str">
        <f t="shared" si="42"/>
        <v/>
      </c>
      <c r="AX68" t="str">
        <f t="shared" si="45"/>
        <v/>
      </c>
      <c r="AY68" t="str">
        <f t="shared" si="45"/>
        <v/>
      </c>
      <c r="AZ68" t="str">
        <f t="shared" si="45"/>
        <v/>
      </c>
      <c r="BA68" t="str">
        <f t="shared" si="45"/>
        <v/>
      </c>
      <c r="BB68" t="str">
        <f t="shared" si="45"/>
        <v/>
      </c>
      <c r="BC68" t="str">
        <f t="shared" si="45"/>
        <v/>
      </c>
      <c r="BD68" t="str">
        <f t="shared" si="45"/>
        <v/>
      </c>
      <c r="BE68" t="str">
        <f t="shared" si="45"/>
        <v/>
      </c>
      <c r="BF68" t="str">
        <f t="shared" si="45"/>
        <v/>
      </c>
      <c r="BG68" t="str">
        <f t="shared" si="45"/>
        <v/>
      </c>
      <c r="BH68" t="str">
        <f t="shared" si="45"/>
        <v/>
      </c>
      <c r="BI68" t="str">
        <f t="shared" si="45"/>
        <v/>
      </c>
      <c r="BJ68" t="str">
        <f t="shared" si="45"/>
        <v/>
      </c>
      <c r="BK68" t="str">
        <f t="shared" si="45"/>
        <v/>
      </c>
      <c r="BL68" t="str">
        <f t="shared" si="45"/>
        <v/>
      </c>
      <c r="BM68" t="str">
        <f t="shared" si="45"/>
        <v/>
      </c>
      <c r="BN68" t="str">
        <f t="shared" si="44"/>
        <v/>
      </c>
      <c r="BO68" t="str">
        <f t="shared" si="44"/>
        <v/>
      </c>
      <c r="BP68" t="str">
        <f t="shared" si="44"/>
        <v/>
      </c>
      <c r="BQ68" t="str">
        <f t="shared" si="44"/>
        <v/>
      </c>
      <c r="BR68" t="str">
        <f t="shared" si="44"/>
        <v/>
      </c>
      <c r="BS68" t="str">
        <f t="shared" si="44"/>
        <v/>
      </c>
      <c r="BT68" t="str">
        <f t="shared" si="44"/>
        <v/>
      </c>
      <c r="BU68" t="str">
        <f t="shared" si="44"/>
        <v/>
      </c>
      <c r="BV68" t="str">
        <f t="shared" si="44"/>
        <v/>
      </c>
      <c r="BW68" t="str">
        <f t="shared" si="44"/>
        <v/>
      </c>
      <c r="BX68" t="str">
        <f t="shared" si="44"/>
        <v/>
      </c>
      <c r="BY68" t="str">
        <f t="shared" si="44"/>
        <v/>
      </c>
      <c r="BZ68" t="str">
        <f t="shared" si="44"/>
        <v/>
      </c>
      <c r="CA68" t="str">
        <f t="shared" si="44"/>
        <v/>
      </c>
      <c r="CB68" t="str">
        <f t="shared" si="44"/>
        <v/>
      </c>
      <c r="CC68">
        <f t="shared" si="38"/>
        <v>68</v>
      </c>
      <c r="CD68" t="str">
        <f t="shared" si="36"/>
        <v/>
      </c>
      <c r="CE68" t="str">
        <f t="shared" si="36"/>
        <v/>
      </c>
      <c r="CF68" t="str">
        <f t="shared" si="46"/>
        <v/>
      </c>
      <c r="CG68" t="str">
        <f t="shared" si="46"/>
        <v/>
      </c>
      <c r="CH68" t="str">
        <f t="shared" si="46"/>
        <v/>
      </c>
      <c r="CI68" t="str">
        <f t="shared" si="46"/>
        <v/>
      </c>
      <c r="CJ68" t="str">
        <f t="shared" si="46"/>
        <v/>
      </c>
      <c r="CK68">
        <f>CC$4</f>
        <v>68</v>
      </c>
      <c r="CL68">
        <f t="shared" si="19"/>
        <v>0</v>
      </c>
      <c r="CM68">
        <f t="shared" si="25"/>
        <v>0</v>
      </c>
      <c r="CN68">
        <f t="shared" si="26"/>
        <v>0</v>
      </c>
      <c r="CO68">
        <f t="shared" si="20"/>
        <v>0</v>
      </c>
      <c r="CP68">
        <f t="shared" si="7"/>
        <v>0</v>
      </c>
      <c r="CQ68">
        <f t="shared" si="7"/>
        <v>0</v>
      </c>
      <c r="CS68" t="str">
        <f t="shared" si="17"/>
        <v/>
      </c>
      <c r="CT68" t="str">
        <f t="shared" si="11"/>
        <v/>
      </c>
      <c r="CU68" t="str">
        <f t="shared" si="12"/>
        <v/>
      </c>
      <c r="CV68" t="str">
        <f t="shared" si="13"/>
        <v/>
      </c>
      <c r="CW68" t="str">
        <f t="shared" si="14"/>
        <v/>
      </c>
      <c r="CX68" t="str">
        <f t="shared" si="15"/>
        <v/>
      </c>
      <c r="CY68" t="str">
        <f ca="1">IF(CO68=0,"",INDEX(Input!$J$3:$J$72,MATCH(sorteringsmaskine!CT68,Input!$A$3:$A$72,0)))</f>
        <v/>
      </c>
      <c r="CZ68">
        <f ca="1">IF(OR(CY68="",CY68=0)=TRUE,1,Forudsætninger!$B$4)</f>
        <v>1</v>
      </c>
    </row>
    <row r="69" spans="1:104">
      <c r="A69">
        <v>69</v>
      </c>
      <c r="B69">
        <f ca="1">Input!B66</f>
        <v>0</v>
      </c>
      <c r="C69">
        <f ca="1">Input!A66</f>
        <v>0</v>
      </c>
      <c r="D69">
        <f ca="1">Input!D66</f>
        <v>0</v>
      </c>
      <c r="E69">
        <f ca="1">SUM(Beregninger!B66:AY66)</f>
        <v>0</v>
      </c>
      <c r="F69" s="7">
        <f ca="1">Beregninger!AZ66</f>
        <v>0</v>
      </c>
      <c r="G69" s="7">
        <f ca="1">Beregninger!CY66</f>
        <v>0</v>
      </c>
      <c r="H69">
        <f ca="1">IF(Input!$B66="I",5,0)</f>
        <v>0</v>
      </c>
      <c r="I69">
        <f ca="1">IF(Input!$B66="II",4,0)</f>
        <v>0</v>
      </c>
      <c r="J69">
        <f ca="1">IF(Input!$B66="III",3,0)</f>
        <v>0</v>
      </c>
      <c r="K69">
        <f ca="1">IF(Input!$B66="IV",2,0)</f>
        <v>0</v>
      </c>
      <c r="L69">
        <f ca="1">IF(Input!$C66="Økonomisk",0.5,0)</f>
        <v>0</v>
      </c>
      <c r="M69">
        <f t="shared" si="8"/>
        <v>-100</v>
      </c>
      <c r="N69">
        <f ca="1">IF(Input!$C66="Miljø",0.1,0)</f>
        <v>0</v>
      </c>
      <c r="O69">
        <v>3.5999999999999301E-3</v>
      </c>
      <c r="P69">
        <f ca="1">IF(Input!A66="",-1000,0)</f>
        <v>-1000</v>
      </c>
      <c r="Q69">
        <f t="shared" si="33"/>
        <v>-1099.9964</v>
      </c>
      <c r="R69">
        <f t="shared" si="34"/>
        <v>64</v>
      </c>
      <c r="S69" t="str">
        <f t="shared" si="43"/>
        <v/>
      </c>
      <c r="T69" t="str">
        <f t="shared" si="43"/>
        <v/>
      </c>
      <c r="U69" t="str">
        <f t="shared" si="43"/>
        <v/>
      </c>
      <c r="V69" t="str">
        <f t="shared" si="43"/>
        <v/>
      </c>
      <c r="W69" t="str">
        <f t="shared" si="43"/>
        <v/>
      </c>
      <c r="X69" t="str">
        <f t="shared" si="43"/>
        <v/>
      </c>
      <c r="Y69" t="str">
        <f t="shared" si="43"/>
        <v/>
      </c>
      <c r="Z69" t="str">
        <f t="shared" si="43"/>
        <v/>
      </c>
      <c r="AA69" t="str">
        <f t="shared" si="43"/>
        <v/>
      </c>
      <c r="AB69" t="str">
        <f t="shared" si="43"/>
        <v/>
      </c>
      <c r="AC69" t="str">
        <f t="shared" si="43"/>
        <v/>
      </c>
      <c r="AD69" t="str">
        <f t="shared" si="43"/>
        <v/>
      </c>
      <c r="AE69" t="str">
        <f t="shared" si="43"/>
        <v/>
      </c>
      <c r="AF69" t="str">
        <f t="shared" si="43"/>
        <v/>
      </c>
      <c r="AG69" t="str">
        <f t="shared" si="43"/>
        <v/>
      </c>
      <c r="AH69" t="str">
        <f t="shared" si="43"/>
        <v/>
      </c>
      <c r="AI69" t="str">
        <f t="shared" si="42"/>
        <v/>
      </c>
      <c r="AJ69" t="str">
        <f t="shared" si="42"/>
        <v/>
      </c>
      <c r="AK69" t="str">
        <f t="shared" si="42"/>
        <v/>
      </c>
      <c r="AL69" t="str">
        <f t="shared" si="42"/>
        <v/>
      </c>
      <c r="AM69" t="str">
        <f t="shared" si="42"/>
        <v/>
      </c>
      <c r="AN69" t="str">
        <f t="shared" si="42"/>
        <v/>
      </c>
      <c r="AO69" t="str">
        <f t="shared" si="42"/>
        <v/>
      </c>
      <c r="AP69" t="str">
        <f t="shared" si="42"/>
        <v/>
      </c>
      <c r="AQ69" t="str">
        <f t="shared" si="42"/>
        <v/>
      </c>
      <c r="AR69" t="str">
        <f t="shared" si="42"/>
        <v/>
      </c>
      <c r="AS69" t="str">
        <f t="shared" si="42"/>
        <v/>
      </c>
      <c r="AT69" t="str">
        <f t="shared" si="42"/>
        <v/>
      </c>
      <c r="AU69" t="str">
        <f t="shared" si="42"/>
        <v/>
      </c>
      <c r="AV69" t="str">
        <f t="shared" si="42"/>
        <v/>
      </c>
      <c r="AW69" t="str">
        <f t="shared" si="42"/>
        <v/>
      </c>
      <c r="AX69" t="str">
        <f t="shared" si="45"/>
        <v/>
      </c>
      <c r="AY69" t="str">
        <f t="shared" si="45"/>
        <v/>
      </c>
      <c r="AZ69" t="str">
        <f t="shared" si="45"/>
        <v/>
      </c>
      <c r="BA69" t="str">
        <f t="shared" si="45"/>
        <v/>
      </c>
      <c r="BB69" t="str">
        <f t="shared" si="45"/>
        <v/>
      </c>
      <c r="BC69" t="str">
        <f t="shared" si="45"/>
        <v/>
      </c>
      <c r="BD69" t="str">
        <f t="shared" si="45"/>
        <v/>
      </c>
      <c r="BE69" t="str">
        <f t="shared" si="45"/>
        <v/>
      </c>
      <c r="BF69" t="str">
        <f t="shared" si="45"/>
        <v/>
      </c>
      <c r="BG69" t="str">
        <f t="shared" si="45"/>
        <v/>
      </c>
      <c r="BH69" t="str">
        <f t="shared" si="45"/>
        <v/>
      </c>
      <c r="BI69" t="str">
        <f t="shared" si="45"/>
        <v/>
      </c>
      <c r="BJ69" t="str">
        <f t="shared" si="45"/>
        <v/>
      </c>
      <c r="BK69" t="str">
        <f t="shared" si="45"/>
        <v/>
      </c>
      <c r="BL69" t="str">
        <f t="shared" si="45"/>
        <v/>
      </c>
      <c r="BM69" t="str">
        <f t="shared" si="45"/>
        <v/>
      </c>
      <c r="BN69" t="str">
        <f t="shared" si="44"/>
        <v/>
      </c>
      <c r="BO69" t="str">
        <f t="shared" si="44"/>
        <v/>
      </c>
      <c r="BP69" t="str">
        <f t="shared" si="44"/>
        <v/>
      </c>
      <c r="BQ69" t="str">
        <f t="shared" si="44"/>
        <v/>
      </c>
      <c r="BR69" t="str">
        <f t="shared" si="44"/>
        <v/>
      </c>
      <c r="BS69" t="str">
        <f t="shared" si="44"/>
        <v/>
      </c>
      <c r="BT69" t="str">
        <f t="shared" si="44"/>
        <v/>
      </c>
      <c r="BU69" t="str">
        <f t="shared" si="44"/>
        <v/>
      </c>
      <c r="BV69" t="str">
        <f t="shared" si="44"/>
        <v/>
      </c>
      <c r="BW69" t="str">
        <f t="shared" si="44"/>
        <v/>
      </c>
      <c r="BX69" t="str">
        <f t="shared" si="44"/>
        <v/>
      </c>
      <c r="BY69" t="str">
        <f t="shared" si="44"/>
        <v/>
      </c>
      <c r="BZ69" t="str">
        <f t="shared" si="44"/>
        <v/>
      </c>
      <c r="CA69" t="str">
        <f t="shared" si="44"/>
        <v/>
      </c>
      <c r="CB69" t="str">
        <f t="shared" si="44"/>
        <v/>
      </c>
      <c r="CC69" t="str">
        <f t="shared" si="38"/>
        <v/>
      </c>
      <c r="CD69">
        <f t="shared" si="36"/>
        <v>69</v>
      </c>
      <c r="CE69" t="str">
        <f t="shared" si="36"/>
        <v/>
      </c>
      <c r="CF69" t="str">
        <f t="shared" si="46"/>
        <v/>
      </c>
      <c r="CG69" t="str">
        <f t="shared" si="46"/>
        <v/>
      </c>
      <c r="CH69" t="str">
        <f t="shared" si="46"/>
        <v/>
      </c>
      <c r="CI69" t="str">
        <f t="shared" si="46"/>
        <v/>
      </c>
      <c r="CJ69" t="str">
        <f t="shared" si="46"/>
        <v/>
      </c>
      <c r="CK69">
        <f>CD$4</f>
        <v>69</v>
      </c>
      <c r="CL69">
        <f t="shared" si="19"/>
        <v>0</v>
      </c>
      <c r="CM69">
        <f t="shared" si="25"/>
        <v>0</v>
      </c>
      <c r="CN69">
        <f t="shared" si="26"/>
        <v>0</v>
      </c>
      <c r="CO69">
        <f t="shared" si="20"/>
        <v>0</v>
      </c>
      <c r="CP69">
        <f t="shared" si="7"/>
        <v>0</v>
      </c>
      <c r="CQ69">
        <f t="shared" si="7"/>
        <v>0</v>
      </c>
      <c r="CS69" t="str">
        <f t="shared" si="17"/>
        <v/>
      </c>
      <c r="CT69" t="str">
        <f t="shared" si="11"/>
        <v/>
      </c>
      <c r="CU69" t="str">
        <f t="shared" si="12"/>
        <v/>
      </c>
      <c r="CV69" t="str">
        <f t="shared" si="13"/>
        <v/>
      </c>
      <c r="CW69" t="str">
        <f t="shared" si="14"/>
        <v/>
      </c>
      <c r="CX69" t="str">
        <f t="shared" si="15"/>
        <v/>
      </c>
      <c r="CY69" t="str">
        <f ca="1">IF(CO69=0,"",INDEX(Input!$J$3:$J$72,MATCH(sorteringsmaskine!CT69,Input!$A$3:$A$72,0)))</f>
        <v/>
      </c>
      <c r="CZ69">
        <f ca="1">IF(OR(CY69="",CY69=0)=TRUE,1,Forudsætninger!$B$4)</f>
        <v>1</v>
      </c>
    </row>
    <row r="70" spans="1:104">
      <c r="A70">
        <v>70</v>
      </c>
      <c r="B70">
        <f ca="1">Input!B67</f>
        <v>0</v>
      </c>
      <c r="C70">
        <f ca="1">Input!A67</f>
        <v>0</v>
      </c>
      <c r="D70">
        <f ca="1">Input!D67</f>
        <v>0</v>
      </c>
      <c r="E70">
        <f ca="1">SUM(Beregninger!B67:AY67)</f>
        <v>0</v>
      </c>
      <c r="F70" s="7">
        <f ca="1">Beregninger!AZ67</f>
        <v>0</v>
      </c>
      <c r="G70" s="7">
        <f ca="1">Beregninger!CY67</f>
        <v>0</v>
      </c>
      <c r="H70">
        <f ca="1">IF(Input!$B67="I",5,0)</f>
        <v>0</v>
      </c>
      <c r="I70">
        <f ca="1">IF(Input!$B67="II",4,0)</f>
        <v>0</v>
      </c>
      <c r="J70">
        <f ca="1">IF(Input!$B67="III",3,0)</f>
        <v>0</v>
      </c>
      <c r="K70">
        <f ca="1">IF(Input!$B67="IV",2,0)</f>
        <v>0</v>
      </c>
      <c r="L70">
        <f ca="1">IF(Input!$C67="Økonomisk",0.5,0)</f>
        <v>0</v>
      </c>
      <c r="M70">
        <f t="shared" si="8"/>
        <v>-100</v>
      </c>
      <c r="N70">
        <f ca="1">IF(Input!$C67="Miljø",0.1,0)</f>
        <v>0</v>
      </c>
      <c r="O70">
        <v>3.4999999999999298E-3</v>
      </c>
      <c r="P70">
        <f ca="1">IF(Input!A67="",-1000,0)</f>
        <v>-1000</v>
      </c>
      <c r="Q70">
        <f t="shared" ref="Q70:Q75" si="47">SUM(H70:P70)</f>
        <v>-1099.9965</v>
      </c>
      <c r="R70">
        <f t="shared" ref="R70:R75" si="48">RANK(Q70,$Q$6:$Q$75)</f>
        <v>65</v>
      </c>
      <c r="S70" t="str">
        <f t="shared" si="43"/>
        <v/>
      </c>
      <c r="T70" t="str">
        <f t="shared" si="43"/>
        <v/>
      </c>
      <c r="U70" t="str">
        <f t="shared" si="43"/>
        <v/>
      </c>
      <c r="V70" t="str">
        <f t="shared" si="43"/>
        <v/>
      </c>
      <c r="W70" t="str">
        <f t="shared" si="43"/>
        <v/>
      </c>
      <c r="X70" t="str">
        <f t="shared" si="43"/>
        <v/>
      </c>
      <c r="Y70" t="str">
        <f t="shared" si="43"/>
        <v/>
      </c>
      <c r="Z70" t="str">
        <f t="shared" si="43"/>
        <v/>
      </c>
      <c r="AA70" t="str">
        <f t="shared" si="43"/>
        <v/>
      </c>
      <c r="AB70" t="str">
        <f t="shared" si="43"/>
        <v/>
      </c>
      <c r="AC70" t="str">
        <f t="shared" si="43"/>
        <v/>
      </c>
      <c r="AD70" t="str">
        <f t="shared" si="43"/>
        <v/>
      </c>
      <c r="AE70" t="str">
        <f t="shared" si="43"/>
        <v/>
      </c>
      <c r="AF70" t="str">
        <f t="shared" si="43"/>
        <v/>
      </c>
      <c r="AG70" t="str">
        <f t="shared" si="43"/>
        <v/>
      </c>
      <c r="AH70" t="str">
        <f t="shared" si="43"/>
        <v/>
      </c>
      <c r="AI70" t="str">
        <f t="shared" si="42"/>
        <v/>
      </c>
      <c r="AJ70" t="str">
        <f t="shared" si="42"/>
        <v/>
      </c>
      <c r="AK70" t="str">
        <f t="shared" si="42"/>
        <v/>
      </c>
      <c r="AL70" t="str">
        <f t="shared" si="42"/>
        <v/>
      </c>
      <c r="AM70" t="str">
        <f t="shared" si="42"/>
        <v/>
      </c>
      <c r="AN70" t="str">
        <f t="shared" si="42"/>
        <v/>
      </c>
      <c r="AO70" t="str">
        <f t="shared" si="42"/>
        <v/>
      </c>
      <c r="AP70" t="str">
        <f t="shared" si="42"/>
        <v/>
      </c>
      <c r="AQ70" t="str">
        <f t="shared" si="42"/>
        <v/>
      </c>
      <c r="AR70" t="str">
        <f t="shared" si="42"/>
        <v/>
      </c>
      <c r="AS70" t="str">
        <f t="shared" si="42"/>
        <v/>
      </c>
      <c r="AT70" t="str">
        <f t="shared" si="42"/>
        <v/>
      </c>
      <c r="AU70" t="str">
        <f t="shared" si="42"/>
        <v/>
      </c>
      <c r="AV70" t="str">
        <f t="shared" si="42"/>
        <v/>
      </c>
      <c r="AW70" t="str">
        <f t="shared" si="42"/>
        <v/>
      </c>
      <c r="AX70" t="str">
        <f t="shared" si="45"/>
        <v/>
      </c>
      <c r="AY70" t="str">
        <f t="shared" si="45"/>
        <v/>
      </c>
      <c r="AZ70" t="str">
        <f t="shared" si="45"/>
        <v/>
      </c>
      <c r="BA70" t="str">
        <f t="shared" si="45"/>
        <v/>
      </c>
      <c r="BB70" t="str">
        <f t="shared" si="45"/>
        <v/>
      </c>
      <c r="BC70" t="str">
        <f t="shared" si="45"/>
        <v/>
      </c>
      <c r="BD70" t="str">
        <f t="shared" si="45"/>
        <v/>
      </c>
      <c r="BE70" t="str">
        <f t="shared" si="45"/>
        <v/>
      </c>
      <c r="BF70" t="str">
        <f t="shared" si="45"/>
        <v/>
      </c>
      <c r="BG70" t="str">
        <f t="shared" si="45"/>
        <v/>
      </c>
      <c r="BH70" t="str">
        <f t="shared" si="45"/>
        <v/>
      </c>
      <c r="BI70" t="str">
        <f t="shared" si="45"/>
        <v/>
      </c>
      <c r="BJ70" t="str">
        <f t="shared" si="45"/>
        <v/>
      </c>
      <c r="BK70" t="str">
        <f t="shared" si="45"/>
        <v/>
      </c>
      <c r="BL70" t="str">
        <f t="shared" si="45"/>
        <v/>
      </c>
      <c r="BM70" t="str">
        <f t="shared" si="45"/>
        <v/>
      </c>
      <c r="BN70" t="str">
        <f t="shared" si="44"/>
        <v/>
      </c>
      <c r="BO70" t="str">
        <f t="shared" si="44"/>
        <v/>
      </c>
      <c r="BP70" t="str">
        <f t="shared" si="44"/>
        <v/>
      </c>
      <c r="BQ70" t="str">
        <f t="shared" si="44"/>
        <v/>
      </c>
      <c r="BR70" t="str">
        <f t="shared" si="44"/>
        <v/>
      </c>
      <c r="BS70" t="str">
        <f t="shared" si="44"/>
        <v/>
      </c>
      <c r="BT70" t="str">
        <f t="shared" si="44"/>
        <v/>
      </c>
      <c r="BU70" t="str">
        <f t="shared" si="44"/>
        <v/>
      </c>
      <c r="BV70" t="str">
        <f t="shared" si="44"/>
        <v/>
      </c>
      <c r="BW70" t="str">
        <f t="shared" si="44"/>
        <v/>
      </c>
      <c r="BX70" t="str">
        <f t="shared" si="44"/>
        <v/>
      </c>
      <c r="BY70" t="str">
        <f t="shared" si="44"/>
        <v/>
      </c>
      <c r="BZ70" t="str">
        <f t="shared" si="44"/>
        <v/>
      </c>
      <c r="CA70" t="str">
        <f t="shared" si="44"/>
        <v/>
      </c>
      <c r="CB70" t="str">
        <f t="shared" si="44"/>
        <v/>
      </c>
      <c r="CC70" t="str">
        <f t="shared" si="38"/>
        <v/>
      </c>
      <c r="CD70" t="str">
        <f t="shared" si="36"/>
        <v/>
      </c>
      <c r="CE70">
        <f t="shared" si="36"/>
        <v>70</v>
      </c>
      <c r="CF70" t="str">
        <f t="shared" si="46"/>
        <v/>
      </c>
      <c r="CG70" t="str">
        <f t="shared" si="46"/>
        <v/>
      </c>
      <c r="CH70" t="str">
        <f t="shared" si="46"/>
        <v/>
      </c>
      <c r="CI70" t="str">
        <f t="shared" si="46"/>
        <v/>
      </c>
      <c r="CJ70" t="str">
        <f t="shared" si="46"/>
        <v/>
      </c>
      <c r="CK70">
        <f>CE$4</f>
        <v>70</v>
      </c>
      <c r="CL70">
        <f t="shared" si="19"/>
        <v>0</v>
      </c>
      <c r="CM70">
        <f t="shared" si="25"/>
        <v>0</v>
      </c>
      <c r="CN70">
        <f t="shared" si="26"/>
        <v>0</v>
      </c>
      <c r="CO70">
        <f t="shared" si="20"/>
        <v>0</v>
      </c>
      <c r="CP70">
        <f t="shared" ref="CP70:CQ75" si="49">LOOKUP($CK70,$A$6:$A$75,F$6:F$75)</f>
        <v>0</v>
      </c>
      <c r="CQ70">
        <f t="shared" si="49"/>
        <v>0</v>
      </c>
      <c r="CS70" t="str">
        <f t="shared" si="17"/>
        <v/>
      </c>
      <c r="CT70" t="str">
        <f t="shared" si="11"/>
        <v/>
      </c>
      <c r="CU70" t="str">
        <f t="shared" si="12"/>
        <v/>
      </c>
      <c r="CV70" t="str">
        <f t="shared" si="13"/>
        <v/>
      </c>
      <c r="CW70" t="str">
        <f t="shared" si="14"/>
        <v/>
      </c>
      <c r="CX70" t="str">
        <f t="shared" si="15"/>
        <v/>
      </c>
      <c r="CY70" t="str">
        <f ca="1">IF(CO70=0,"",INDEX(Input!$J$3:$J$72,MATCH(sorteringsmaskine!CT70,Input!$A$3:$A$72,0)))</f>
        <v/>
      </c>
      <c r="CZ70">
        <f ca="1">IF(OR(CY70="",CY70=0)=TRUE,1,Forudsætninger!$B$4)</f>
        <v>1</v>
      </c>
    </row>
    <row r="71" spans="1:104">
      <c r="A71">
        <v>71</v>
      </c>
      <c r="B71">
        <f ca="1">Input!B68</f>
        <v>0</v>
      </c>
      <c r="C71">
        <f ca="1">Input!A68</f>
        <v>0</v>
      </c>
      <c r="D71">
        <f ca="1">Input!D68</f>
        <v>0</v>
      </c>
      <c r="E71">
        <f ca="1">SUM(Beregninger!B68:AY68)</f>
        <v>0</v>
      </c>
      <c r="F71" s="7">
        <f ca="1">Beregninger!AZ68</f>
        <v>0</v>
      </c>
      <c r="G71" s="7">
        <f ca="1">Beregninger!CY68</f>
        <v>0</v>
      </c>
      <c r="H71">
        <f ca="1">IF(Input!$B68="I",5,0)</f>
        <v>0</v>
      </c>
      <c r="I71">
        <f ca="1">IF(Input!$B68="II",4,0)</f>
        <v>0</v>
      </c>
      <c r="J71">
        <f ca="1">IF(Input!$B68="III",3,0)</f>
        <v>0</v>
      </c>
      <c r="K71">
        <f ca="1">IF(Input!$B68="IV",2,0)</f>
        <v>0</v>
      </c>
      <c r="L71">
        <f ca="1">IF(Input!$C68="Økonomisk",0.5,0)</f>
        <v>0</v>
      </c>
      <c r="M71">
        <f ca="1">IF(E71=0,-100,0)</f>
        <v>-100</v>
      </c>
      <c r="N71">
        <f ca="1">IF(Input!$C68="Miljø",0.1,0)</f>
        <v>0</v>
      </c>
      <c r="O71">
        <v>3.39999999999993E-3</v>
      </c>
      <c r="P71">
        <f ca="1">IF(Input!A68="",-1000,0)</f>
        <v>-1000</v>
      </c>
      <c r="Q71">
        <f t="shared" si="47"/>
        <v>-1099.9965999999999</v>
      </c>
      <c r="R71">
        <f t="shared" si="48"/>
        <v>66</v>
      </c>
      <c r="S71" t="str">
        <f t="shared" si="43"/>
        <v/>
      </c>
      <c r="T71" t="str">
        <f t="shared" si="43"/>
        <v/>
      </c>
      <c r="U71" t="str">
        <f t="shared" si="43"/>
        <v/>
      </c>
      <c r="V71" t="str">
        <f t="shared" si="43"/>
        <v/>
      </c>
      <c r="W71" t="str">
        <f t="shared" si="43"/>
        <v/>
      </c>
      <c r="X71" t="str">
        <f t="shared" si="43"/>
        <v/>
      </c>
      <c r="Y71" t="str">
        <f t="shared" si="43"/>
        <v/>
      </c>
      <c r="Z71" t="str">
        <f t="shared" si="43"/>
        <v/>
      </c>
      <c r="AA71" t="str">
        <f t="shared" si="43"/>
        <v/>
      </c>
      <c r="AB71" t="str">
        <f t="shared" si="43"/>
        <v/>
      </c>
      <c r="AC71" t="str">
        <f t="shared" si="43"/>
        <v/>
      </c>
      <c r="AD71" t="str">
        <f t="shared" si="43"/>
        <v/>
      </c>
      <c r="AE71" t="str">
        <f t="shared" si="43"/>
        <v/>
      </c>
      <c r="AF71" t="str">
        <f t="shared" si="43"/>
        <v/>
      </c>
      <c r="AG71" t="str">
        <f t="shared" si="43"/>
        <v/>
      </c>
      <c r="AH71" t="str">
        <f t="shared" si="43"/>
        <v/>
      </c>
      <c r="AI71" t="str">
        <f t="shared" si="42"/>
        <v/>
      </c>
      <c r="AJ71" t="str">
        <f t="shared" si="42"/>
        <v/>
      </c>
      <c r="AK71" t="str">
        <f t="shared" si="42"/>
        <v/>
      </c>
      <c r="AL71" t="str">
        <f t="shared" si="42"/>
        <v/>
      </c>
      <c r="AM71" t="str">
        <f t="shared" si="42"/>
        <v/>
      </c>
      <c r="AN71" t="str">
        <f t="shared" si="42"/>
        <v/>
      </c>
      <c r="AO71" t="str">
        <f t="shared" si="42"/>
        <v/>
      </c>
      <c r="AP71" t="str">
        <f t="shared" si="42"/>
        <v/>
      </c>
      <c r="AQ71" t="str">
        <f t="shared" si="42"/>
        <v/>
      </c>
      <c r="AR71" t="str">
        <f t="shared" si="42"/>
        <v/>
      </c>
      <c r="AS71" t="str">
        <f t="shared" si="42"/>
        <v/>
      </c>
      <c r="AT71" t="str">
        <f t="shared" si="42"/>
        <v/>
      </c>
      <c r="AU71" t="str">
        <f t="shared" si="42"/>
        <v/>
      </c>
      <c r="AV71" t="str">
        <f t="shared" si="42"/>
        <v/>
      </c>
      <c r="AW71" t="str">
        <f t="shared" si="42"/>
        <v/>
      </c>
      <c r="AX71" t="str">
        <f t="shared" si="45"/>
        <v/>
      </c>
      <c r="AY71" t="str">
        <f t="shared" si="45"/>
        <v/>
      </c>
      <c r="AZ71" t="str">
        <f t="shared" si="45"/>
        <v/>
      </c>
      <c r="BA71" t="str">
        <f t="shared" si="45"/>
        <v/>
      </c>
      <c r="BB71" t="str">
        <f t="shared" si="45"/>
        <v/>
      </c>
      <c r="BC71" t="str">
        <f t="shared" si="45"/>
        <v/>
      </c>
      <c r="BD71" t="str">
        <f t="shared" si="45"/>
        <v/>
      </c>
      <c r="BE71" t="str">
        <f t="shared" si="45"/>
        <v/>
      </c>
      <c r="BF71" t="str">
        <f t="shared" si="45"/>
        <v/>
      </c>
      <c r="BG71" t="str">
        <f t="shared" si="45"/>
        <v/>
      </c>
      <c r="BH71" t="str">
        <f t="shared" si="45"/>
        <v/>
      </c>
      <c r="BI71" t="str">
        <f t="shared" si="45"/>
        <v/>
      </c>
      <c r="BJ71" t="str">
        <f t="shared" si="45"/>
        <v/>
      </c>
      <c r="BK71" t="str">
        <f t="shared" si="45"/>
        <v/>
      </c>
      <c r="BL71" t="str">
        <f t="shared" si="45"/>
        <v/>
      </c>
      <c r="BM71" t="str">
        <f t="shared" si="45"/>
        <v/>
      </c>
      <c r="BN71" t="str">
        <f t="shared" si="44"/>
        <v/>
      </c>
      <c r="BO71" t="str">
        <f t="shared" si="44"/>
        <v/>
      </c>
      <c r="BP71" t="str">
        <f t="shared" si="44"/>
        <v/>
      </c>
      <c r="BQ71" t="str">
        <f t="shared" si="44"/>
        <v/>
      </c>
      <c r="BR71" t="str">
        <f t="shared" si="44"/>
        <v/>
      </c>
      <c r="BS71" t="str">
        <f t="shared" si="44"/>
        <v/>
      </c>
      <c r="BT71" t="str">
        <f t="shared" si="44"/>
        <v/>
      </c>
      <c r="BU71" t="str">
        <f t="shared" si="44"/>
        <v/>
      </c>
      <c r="BV71" t="str">
        <f t="shared" si="44"/>
        <v/>
      </c>
      <c r="BW71" t="str">
        <f t="shared" si="44"/>
        <v/>
      </c>
      <c r="BX71" t="str">
        <f t="shared" si="44"/>
        <v/>
      </c>
      <c r="BY71" t="str">
        <f t="shared" si="44"/>
        <v/>
      </c>
      <c r="BZ71" t="str">
        <f t="shared" si="44"/>
        <v/>
      </c>
      <c r="CA71" t="str">
        <f t="shared" si="44"/>
        <v/>
      </c>
      <c r="CB71" t="str">
        <f t="shared" si="44"/>
        <v/>
      </c>
      <c r="CC71" t="str">
        <f t="shared" si="38"/>
        <v/>
      </c>
      <c r="CD71" t="str">
        <f t="shared" si="36"/>
        <v/>
      </c>
      <c r="CE71" t="str">
        <f t="shared" si="36"/>
        <v/>
      </c>
      <c r="CF71">
        <f t="shared" si="46"/>
        <v>71</v>
      </c>
      <c r="CG71" t="str">
        <f t="shared" si="46"/>
        <v/>
      </c>
      <c r="CH71" t="str">
        <f t="shared" si="46"/>
        <v/>
      </c>
      <c r="CI71" t="str">
        <f t="shared" si="46"/>
        <v/>
      </c>
      <c r="CJ71" t="str">
        <f t="shared" si="46"/>
        <v/>
      </c>
      <c r="CK71">
        <f>CF$4</f>
        <v>71</v>
      </c>
      <c r="CL71">
        <f t="shared" si="19"/>
        <v>0</v>
      </c>
      <c r="CM71">
        <f t="shared" si="25"/>
        <v>0</v>
      </c>
      <c r="CN71">
        <f t="shared" si="26"/>
        <v>0</v>
      </c>
      <c r="CO71">
        <f t="shared" si="20"/>
        <v>0</v>
      </c>
      <c r="CP71">
        <f t="shared" si="49"/>
        <v>0</v>
      </c>
      <c r="CQ71">
        <f t="shared" si="49"/>
        <v>0</v>
      </c>
      <c r="CS71" t="str">
        <f t="shared" si="17"/>
        <v/>
      </c>
      <c r="CT71" t="str">
        <f t="shared" ref="CT71:CX75" si="50">IF($CO71=0,"",CM71)</f>
        <v/>
      </c>
      <c r="CU71" t="str">
        <f t="shared" si="50"/>
        <v/>
      </c>
      <c r="CV71" t="str">
        <f t="shared" si="50"/>
        <v/>
      </c>
      <c r="CW71" t="str">
        <f t="shared" si="50"/>
        <v/>
      </c>
      <c r="CX71" t="str">
        <f t="shared" si="50"/>
        <v/>
      </c>
      <c r="CY71" t="str">
        <f ca="1">IF(CO71=0,"",INDEX(Input!$J$3:$J$72,MATCH(sorteringsmaskine!CT71,Input!$A$3:$A$72,0)))</f>
        <v/>
      </c>
      <c r="CZ71">
        <f ca="1">IF(OR(CY71="",CY71=0)=TRUE,1,Forudsætninger!$B$4)</f>
        <v>1</v>
      </c>
    </row>
    <row r="72" spans="1:104">
      <c r="A72">
        <v>72</v>
      </c>
      <c r="B72">
        <f ca="1">Input!B69</f>
        <v>0</v>
      </c>
      <c r="C72">
        <f ca="1">Input!A69</f>
        <v>0</v>
      </c>
      <c r="D72">
        <f ca="1">Input!D69</f>
        <v>0</v>
      </c>
      <c r="E72">
        <f ca="1">SUM(Beregninger!B69:AY69)</f>
        <v>0</v>
      </c>
      <c r="F72" s="7">
        <f ca="1">Beregninger!AZ69</f>
        <v>0</v>
      </c>
      <c r="G72" s="7">
        <f ca="1">Beregninger!CY69</f>
        <v>0</v>
      </c>
      <c r="H72">
        <f ca="1">IF(Input!$B69="I",5,0)</f>
        <v>0</v>
      </c>
      <c r="I72">
        <f ca="1">IF(Input!$B69="II",4,0)</f>
        <v>0</v>
      </c>
      <c r="J72">
        <f ca="1">IF(Input!$B69="III",3,0)</f>
        <v>0</v>
      </c>
      <c r="K72">
        <f ca="1">IF(Input!$B69="IV",2,0)</f>
        <v>0</v>
      </c>
      <c r="L72">
        <f ca="1">IF(Input!$C69="Økonomisk",0.5,0)</f>
        <v>0</v>
      </c>
      <c r="M72">
        <f ca="1">IF(E72=0,-100,0)</f>
        <v>-100</v>
      </c>
      <c r="N72">
        <f ca="1">IF(Input!$C69="Miljø",0.1,0)</f>
        <v>0</v>
      </c>
      <c r="O72">
        <v>3.2999999999999302E-3</v>
      </c>
      <c r="P72">
        <f ca="1">IF(Input!A69="",-1000,0)</f>
        <v>-1000</v>
      </c>
      <c r="Q72">
        <f t="shared" si="47"/>
        <v>-1099.9966999999999</v>
      </c>
      <c r="R72">
        <f t="shared" si="48"/>
        <v>67</v>
      </c>
      <c r="S72" t="str">
        <f t="shared" si="43"/>
        <v/>
      </c>
      <c r="T72" t="str">
        <f t="shared" si="43"/>
        <v/>
      </c>
      <c r="U72" t="str">
        <f t="shared" si="43"/>
        <v/>
      </c>
      <c r="V72" t="str">
        <f t="shared" si="43"/>
        <v/>
      </c>
      <c r="W72" t="str">
        <f t="shared" si="43"/>
        <v/>
      </c>
      <c r="X72" t="str">
        <f t="shared" si="43"/>
        <v/>
      </c>
      <c r="Y72" t="str">
        <f t="shared" si="43"/>
        <v/>
      </c>
      <c r="Z72" t="str">
        <f t="shared" si="43"/>
        <v/>
      </c>
      <c r="AA72" t="str">
        <f t="shared" si="43"/>
        <v/>
      </c>
      <c r="AB72" t="str">
        <f t="shared" si="43"/>
        <v/>
      </c>
      <c r="AC72" t="str">
        <f t="shared" si="43"/>
        <v/>
      </c>
      <c r="AD72" t="str">
        <f t="shared" si="43"/>
        <v/>
      </c>
      <c r="AE72" t="str">
        <f t="shared" si="43"/>
        <v/>
      </c>
      <c r="AF72" t="str">
        <f t="shared" si="43"/>
        <v/>
      </c>
      <c r="AG72" t="str">
        <f t="shared" si="43"/>
        <v/>
      </c>
      <c r="AH72" t="str">
        <f t="shared" si="43"/>
        <v/>
      </c>
      <c r="AI72" t="str">
        <f t="shared" si="42"/>
        <v/>
      </c>
      <c r="AJ72" t="str">
        <f t="shared" si="42"/>
        <v/>
      </c>
      <c r="AK72" t="str">
        <f t="shared" si="42"/>
        <v/>
      </c>
      <c r="AL72" t="str">
        <f t="shared" si="42"/>
        <v/>
      </c>
      <c r="AM72" t="str">
        <f t="shared" si="42"/>
        <v/>
      </c>
      <c r="AN72" t="str">
        <f t="shared" si="42"/>
        <v/>
      </c>
      <c r="AO72" t="str">
        <f t="shared" si="42"/>
        <v/>
      </c>
      <c r="AP72" t="str">
        <f t="shared" si="42"/>
        <v/>
      </c>
      <c r="AQ72" t="str">
        <f t="shared" si="42"/>
        <v/>
      </c>
      <c r="AR72" t="str">
        <f t="shared" si="42"/>
        <v/>
      </c>
      <c r="AS72" t="str">
        <f t="shared" si="42"/>
        <v/>
      </c>
      <c r="AT72" t="str">
        <f t="shared" si="42"/>
        <v/>
      </c>
      <c r="AU72" t="str">
        <f t="shared" si="42"/>
        <v/>
      </c>
      <c r="AV72" t="str">
        <f t="shared" si="42"/>
        <v/>
      </c>
      <c r="AW72" t="str">
        <f t="shared" si="42"/>
        <v/>
      </c>
      <c r="AX72" t="str">
        <f t="shared" si="45"/>
        <v/>
      </c>
      <c r="AY72" t="str">
        <f t="shared" si="45"/>
        <v/>
      </c>
      <c r="AZ72" t="str">
        <f t="shared" si="45"/>
        <v/>
      </c>
      <c r="BA72" t="str">
        <f t="shared" si="45"/>
        <v/>
      </c>
      <c r="BB72" t="str">
        <f t="shared" si="45"/>
        <v/>
      </c>
      <c r="BC72" t="str">
        <f t="shared" si="45"/>
        <v/>
      </c>
      <c r="BD72" t="str">
        <f t="shared" si="45"/>
        <v/>
      </c>
      <c r="BE72" t="str">
        <f t="shared" si="45"/>
        <v/>
      </c>
      <c r="BF72" t="str">
        <f t="shared" si="45"/>
        <v/>
      </c>
      <c r="BG72" t="str">
        <f t="shared" si="45"/>
        <v/>
      </c>
      <c r="BH72" t="str">
        <f t="shared" si="45"/>
        <v/>
      </c>
      <c r="BI72" t="str">
        <f t="shared" si="45"/>
        <v/>
      </c>
      <c r="BJ72" t="str">
        <f t="shared" si="45"/>
        <v/>
      </c>
      <c r="BK72" t="str">
        <f t="shared" si="45"/>
        <v/>
      </c>
      <c r="BL72" t="str">
        <f t="shared" si="45"/>
        <v/>
      </c>
      <c r="BM72" t="str">
        <f t="shared" si="45"/>
        <v/>
      </c>
      <c r="BN72" t="str">
        <f t="shared" si="44"/>
        <v/>
      </c>
      <c r="BO72" t="str">
        <f t="shared" si="44"/>
        <v/>
      </c>
      <c r="BP72" t="str">
        <f t="shared" si="44"/>
        <v/>
      </c>
      <c r="BQ72" t="str">
        <f t="shared" si="44"/>
        <v/>
      </c>
      <c r="BR72" t="str">
        <f t="shared" si="44"/>
        <v/>
      </c>
      <c r="BS72" t="str">
        <f t="shared" si="44"/>
        <v/>
      </c>
      <c r="BT72" t="str">
        <f t="shared" si="44"/>
        <v/>
      </c>
      <c r="BU72" t="str">
        <f t="shared" si="44"/>
        <v/>
      </c>
      <c r="BV72" t="str">
        <f t="shared" si="44"/>
        <v/>
      </c>
      <c r="BW72" t="str">
        <f t="shared" si="44"/>
        <v/>
      </c>
      <c r="BX72" t="str">
        <f t="shared" si="44"/>
        <v/>
      </c>
      <c r="BY72" t="str">
        <f t="shared" si="44"/>
        <v/>
      </c>
      <c r="BZ72" t="str">
        <f t="shared" si="44"/>
        <v/>
      </c>
      <c r="CA72" t="str">
        <f t="shared" si="44"/>
        <v/>
      </c>
      <c r="CB72" t="str">
        <f t="shared" si="44"/>
        <v/>
      </c>
      <c r="CC72" t="str">
        <f t="shared" si="38"/>
        <v/>
      </c>
      <c r="CD72" t="str">
        <f t="shared" si="36"/>
        <v/>
      </c>
      <c r="CE72" t="str">
        <f t="shared" si="36"/>
        <v/>
      </c>
      <c r="CF72" t="str">
        <f t="shared" si="46"/>
        <v/>
      </c>
      <c r="CG72">
        <f t="shared" si="46"/>
        <v>72</v>
      </c>
      <c r="CH72" t="str">
        <f t="shared" si="46"/>
        <v/>
      </c>
      <c r="CI72" t="str">
        <f t="shared" si="46"/>
        <v/>
      </c>
      <c r="CJ72" t="str">
        <f t="shared" si="46"/>
        <v/>
      </c>
      <c r="CK72">
        <f>CG$4</f>
        <v>72</v>
      </c>
      <c r="CL72">
        <f t="shared" si="19"/>
        <v>0</v>
      </c>
      <c r="CM72">
        <f t="shared" si="25"/>
        <v>0</v>
      </c>
      <c r="CN72">
        <f t="shared" si="26"/>
        <v>0</v>
      </c>
      <c r="CO72">
        <f t="shared" si="20"/>
        <v>0</v>
      </c>
      <c r="CP72">
        <f t="shared" si="49"/>
        <v>0</v>
      </c>
      <c r="CQ72">
        <f t="shared" si="49"/>
        <v>0</v>
      </c>
      <c r="CS72" t="str">
        <f>IF(CO72=0,"",CL72)</f>
        <v/>
      </c>
      <c r="CT72" t="str">
        <f t="shared" si="50"/>
        <v/>
      </c>
      <c r="CU72" t="str">
        <f t="shared" si="50"/>
        <v/>
      </c>
      <c r="CV72" t="str">
        <f t="shared" si="50"/>
        <v/>
      </c>
      <c r="CW72" t="str">
        <f t="shared" si="50"/>
        <v/>
      </c>
      <c r="CX72" t="str">
        <f t="shared" si="50"/>
        <v/>
      </c>
      <c r="CY72" t="str">
        <f ca="1">IF(CO72=0,"",INDEX(Input!$J$3:$J$72,MATCH(sorteringsmaskine!CT72,Input!$A$3:$A$72,0)))</f>
        <v/>
      </c>
      <c r="CZ72">
        <f ca="1">IF(OR(CY72="",CY72=0)=TRUE,1,Forudsætninger!$B$4)</f>
        <v>1</v>
      </c>
    </row>
    <row r="73" spans="1:104">
      <c r="A73">
        <v>73</v>
      </c>
      <c r="B73">
        <f ca="1">Input!B70</f>
        <v>0</v>
      </c>
      <c r="C73">
        <f ca="1">Input!A70</f>
        <v>0</v>
      </c>
      <c r="D73">
        <f ca="1">Input!D70</f>
        <v>0</v>
      </c>
      <c r="E73">
        <f ca="1">SUM(Beregninger!B70:AY70)</f>
        <v>0</v>
      </c>
      <c r="F73" s="7">
        <f ca="1">Beregninger!AZ70</f>
        <v>0</v>
      </c>
      <c r="G73" s="7">
        <f ca="1">Beregninger!CY70</f>
        <v>0</v>
      </c>
      <c r="H73">
        <f ca="1">IF(Input!$B70="I",5,0)</f>
        <v>0</v>
      </c>
      <c r="I73">
        <f ca="1">IF(Input!$B70="II",4,0)</f>
        <v>0</v>
      </c>
      <c r="J73">
        <f ca="1">IF(Input!$B70="III",3,0)</f>
        <v>0</v>
      </c>
      <c r="K73">
        <f ca="1">IF(Input!$B70="IV",2,0)</f>
        <v>0</v>
      </c>
      <c r="L73">
        <f ca="1">IF(Input!$C70="Økonomisk",0.5,0)</f>
        <v>0</v>
      </c>
      <c r="M73">
        <f ca="1">IF(E73=0,-100,0)</f>
        <v>-100</v>
      </c>
      <c r="N73">
        <f ca="1">IF(Input!$C70="Miljø",0.1,0)</f>
        <v>0</v>
      </c>
      <c r="O73">
        <v>3.1999999999999199E-3</v>
      </c>
      <c r="P73">
        <f ca="1">IF(Input!A70="",-1000,0)</f>
        <v>-1000</v>
      </c>
      <c r="Q73">
        <f t="shared" si="47"/>
        <v>-1099.9967999999999</v>
      </c>
      <c r="R73">
        <f t="shared" si="48"/>
        <v>68</v>
      </c>
      <c r="S73" t="str">
        <f t="shared" si="43"/>
        <v/>
      </c>
      <c r="T73" t="str">
        <f t="shared" si="43"/>
        <v/>
      </c>
      <c r="U73" t="str">
        <f t="shared" si="43"/>
        <v/>
      </c>
      <c r="V73" t="str">
        <f t="shared" si="43"/>
        <v/>
      </c>
      <c r="W73" t="str">
        <f t="shared" si="43"/>
        <v/>
      </c>
      <c r="X73" t="str">
        <f t="shared" si="43"/>
        <v/>
      </c>
      <c r="Y73" t="str">
        <f t="shared" si="43"/>
        <v/>
      </c>
      <c r="Z73" t="str">
        <f t="shared" si="43"/>
        <v/>
      </c>
      <c r="AA73" t="str">
        <f t="shared" si="43"/>
        <v/>
      </c>
      <c r="AB73" t="str">
        <f t="shared" si="43"/>
        <v/>
      </c>
      <c r="AC73" t="str">
        <f t="shared" si="43"/>
        <v/>
      </c>
      <c r="AD73" t="str">
        <f t="shared" si="43"/>
        <v/>
      </c>
      <c r="AE73" t="str">
        <f t="shared" si="43"/>
        <v/>
      </c>
      <c r="AF73" t="str">
        <f t="shared" si="43"/>
        <v/>
      </c>
      <c r="AG73" t="str">
        <f t="shared" si="43"/>
        <v/>
      </c>
      <c r="AH73" t="str">
        <f t="shared" si="43"/>
        <v/>
      </c>
      <c r="AI73" t="str">
        <f t="shared" si="42"/>
        <v/>
      </c>
      <c r="AJ73" t="str">
        <f t="shared" si="42"/>
        <v/>
      </c>
      <c r="AK73" t="str">
        <f t="shared" si="42"/>
        <v/>
      </c>
      <c r="AL73" t="str">
        <f t="shared" si="42"/>
        <v/>
      </c>
      <c r="AM73" t="str">
        <f t="shared" si="42"/>
        <v/>
      </c>
      <c r="AN73" t="str">
        <f t="shared" si="42"/>
        <v/>
      </c>
      <c r="AO73" t="str">
        <f t="shared" si="42"/>
        <v/>
      </c>
      <c r="AP73" t="str">
        <f t="shared" si="42"/>
        <v/>
      </c>
      <c r="AQ73" t="str">
        <f t="shared" si="42"/>
        <v/>
      </c>
      <c r="AR73" t="str">
        <f t="shared" si="42"/>
        <v/>
      </c>
      <c r="AS73" t="str">
        <f t="shared" si="42"/>
        <v/>
      </c>
      <c r="AT73" t="str">
        <f t="shared" si="42"/>
        <v/>
      </c>
      <c r="AU73" t="str">
        <f t="shared" si="42"/>
        <v/>
      </c>
      <c r="AV73" t="str">
        <f t="shared" si="42"/>
        <v/>
      </c>
      <c r="AW73" t="str">
        <f t="shared" si="42"/>
        <v/>
      </c>
      <c r="AX73" t="str">
        <f t="shared" si="45"/>
        <v/>
      </c>
      <c r="AY73" t="str">
        <f t="shared" si="45"/>
        <v/>
      </c>
      <c r="AZ73" t="str">
        <f t="shared" si="45"/>
        <v/>
      </c>
      <c r="BA73" t="str">
        <f t="shared" si="45"/>
        <v/>
      </c>
      <c r="BB73" t="str">
        <f t="shared" si="45"/>
        <v/>
      </c>
      <c r="BC73" t="str">
        <f t="shared" si="45"/>
        <v/>
      </c>
      <c r="BD73" t="str">
        <f t="shared" si="45"/>
        <v/>
      </c>
      <c r="BE73" t="str">
        <f t="shared" si="45"/>
        <v/>
      </c>
      <c r="BF73" t="str">
        <f t="shared" si="45"/>
        <v/>
      </c>
      <c r="BG73" t="str">
        <f t="shared" si="45"/>
        <v/>
      </c>
      <c r="BH73" t="str">
        <f t="shared" si="45"/>
        <v/>
      </c>
      <c r="BI73" t="str">
        <f t="shared" si="45"/>
        <v/>
      </c>
      <c r="BJ73" t="str">
        <f t="shared" si="45"/>
        <v/>
      </c>
      <c r="BK73" t="str">
        <f t="shared" si="45"/>
        <v/>
      </c>
      <c r="BL73" t="str">
        <f t="shared" si="45"/>
        <v/>
      </c>
      <c r="BM73" t="str">
        <f t="shared" si="45"/>
        <v/>
      </c>
      <c r="BN73" t="str">
        <f t="shared" si="44"/>
        <v/>
      </c>
      <c r="BO73" t="str">
        <f t="shared" si="44"/>
        <v/>
      </c>
      <c r="BP73" t="str">
        <f t="shared" si="44"/>
        <v/>
      </c>
      <c r="BQ73" t="str">
        <f t="shared" si="44"/>
        <v/>
      </c>
      <c r="BR73" t="str">
        <f t="shared" si="44"/>
        <v/>
      </c>
      <c r="BS73" t="str">
        <f t="shared" si="44"/>
        <v/>
      </c>
      <c r="BT73" t="str">
        <f t="shared" si="44"/>
        <v/>
      </c>
      <c r="BU73" t="str">
        <f t="shared" si="44"/>
        <v/>
      </c>
      <c r="BV73" t="str">
        <f t="shared" si="44"/>
        <v/>
      </c>
      <c r="BW73" t="str">
        <f t="shared" si="44"/>
        <v/>
      </c>
      <c r="BX73" t="str">
        <f t="shared" si="44"/>
        <v/>
      </c>
      <c r="BY73" t="str">
        <f t="shared" si="44"/>
        <v/>
      </c>
      <c r="BZ73" t="str">
        <f t="shared" si="44"/>
        <v/>
      </c>
      <c r="CA73" t="str">
        <f t="shared" si="44"/>
        <v/>
      </c>
      <c r="CB73" t="str">
        <f t="shared" si="44"/>
        <v/>
      </c>
      <c r="CC73" t="str">
        <f t="shared" si="38"/>
        <v/>
      </c>
      <c r="CD73" t="str">
        <f t="shared" si="36"/>
        <v/>
      </c>
      <c r="CE73" t="str">
        <f t="shared" si="36"/>
        <v/>
      </c>
      <c r="CF73" t="str">
        <f t="shared" si="46"/>
        <v/>
      </c>
      <c r="CG73" t="str">
        <f t="shared" si="46"/>
        <v/>
      </c>
      <c r="CH73">
        <f t="shared" si="46"/>
        <v>73</v>
      </c>
      <c r="CI73" t="str">
        <f t="shared" si="46"/>
        <v/>
      </c>
      <c r="CJ73" t="str">
        <f t="shared" si="46"/>
        <v/>
      </c>
      <c r="CK73">
        <f>CH$4</f>
        <v>73</v>
      </c>
      <c r="CL73">
        <f t="shared" si="19"/>
        <v>0</v>
      </c>
      <c r="CM73">
        <f t="shared" si="25"/>
        <v>0</v>
      </c>
      <c r="CN73">
        <f t="shared" si="26"/>
        <v>0</v>
      </c>
      <c r="CO73">
        <f t="shared" si="20"/>
        <v>0</v>
      </c>
      <c r="CP73">
        <f t="shared" si="49"/>
        <v>0</v>
      </c>
      <c r="CQ73">
        <f t="shared" si="49"/>
        <v>0</v>
      </c>
      <c r="CS73" t="str">
        <f>IF(CO73=0,"",CL73)</f>
        <v/>
      </c>
      <c r="CT73" t="str">
        <f t="shared" si="50"/>
        <v/>
      </c>
      <c r="CU73" t="str">
        <f t="shared" si="50"/>
        <v/>
      </c>
      <c r="CV73" t="str">
        <f t="shared" si="50"/>
        <v/>
      </c>
      <c r="CW73" t="str">
        <f t="shared" si="50"/>
        <v/>
      </c>
      <c r="CX73" t="str">
        <f t="shared" si="50"/>
        <v/>
      </c>
      <c r="CY73" t="str">
        <f ca="1">IF(CO73=0,"",INDEX(Input!$J$3:$J$72,MATCH(sorteringsmaskine!CT73,Input!$A$3:$A$72,0)))</f>
        <v/>
      </c>
      <c r="CZ73">
        <f ca="1">IF(OR(CY73="",CY73=0)=TRUE,1,Forudsætninger!$B$4)</f>
        <v>1</v>
      </c>
    </row>
    <row r="74" spans="1:104">
      <c r="A74">
        <v>74</v>
      </c>
      <c r="B74">
        <f ca="1">Input!B71</f>
        <v>0</v>
      </c>
      <c r="C74">
        <f ca="1">Input!A71</f>
        <v>0</v>
      </c>
      <c r="D74">
        <f ca="1">Input!D71</f>
        <v>0</v>
      </c>
      <c r="E74">
        <f ca="1">SUM(Beregninger!B71:AY71)</f>
        <v>0</v>
      </c>
      <c r="F74" s="7">
        <f ca="1">Beregninger!AZ71</f>
        <v>0</v>
      </c>
      <c r="G74" s="7">
        <f ca="1">Beregninger!CY71</f>
        <v>0</v>
      </c>
      <c r="H74">
        <f ca="1">IF(Input!$B71="I",5,0)</f>
        <v>0</v>
      </c>
      <c r="I74">
        <f ca="1">IF(Input!$B71="II",4,0)</f>
        <v>0</v>
      </c>
      <c r="J74">
        <f ca="1">IF(Input!$B71="III",3,0)</f>
        <v>0</v>
      </c>
      <c r="K74">
        <f ca="1">IF(Input!$B71="IV",2,0)</f>
        <v>0</v>
      </c>
      <c r="L74">
        <f ca="1">IF(Input!$C71="Økonomisk",0.5,0)</f>
        <v>0</v>
      </c>
      <c r="M74">
        <f ca="1">IF(E74=0,-100,0)</f>
        <v>-100</v>
      </c>
      <c r="N74">
        <f ca="1">IF(Input!$C71="Miljø",0.1,0)</f>
        <v>0</v>
      </c>
      <c r="O74">
        <v>3.0999999999999201E-3</v>
      </c>
      <c r="P74">
        <f ca="1">IF(Input!A71="",-1000,0)</f>
        <v>-1000</v>
      </c>
      <c r="Q74">
        <f t="shared" si="47"/>
        <v>-1099.9969000000001</v>
      </c>
      <c r="R74">
        <f t="shared" si="48"/>
        <v>69</v>
      </c>
      <c r="S74" t="str">
        <f t="shared" si="43"/>
        <v/>
      </c>
      <c r="T74" t="str">
        <f t="shared" si="43"/>
        <v/>
      </c>
      <c r="U74" t="str">
        <f t="shared" si="43"/>
        <v/>
      </c>
      <c r="V74" t="str">
        <f t="shared" si="43"/>
        <v/>
      </c>
      <c r="W74" t="str">
        <f t="shared" si="43"/>
        <v/>
      </c>
      <c r="X74" t="str">
        <f t="shared" si="43"/>
        <v/>
      </c>
      <c r="Y74" t="str">
        <f t="shared" si="43"/>
        <v/>
      </c>
      <c r="Z74" t="str">
        <f t="shared" si="43"/>
        <v/>
      </c>
      <c r="AA74" t="str">
        <f t="shared" si="43"/>
        <v/>
      </c>
      <c r="AB74" t="str">
        <f t="shared" si="43"/>
        <v/>
      </c>
      <c r="AC74" t="str">
        <f t="shared" si="43"/>
        <v/>
      </c>
      <c r="AD74" t="str">
        <f t="shared" si="43"/>
        <v/>
      </c>
      <c r="AE74" t="str">
        <f t="shared" si="43"/>
        <v/>
      </c>
      <c r="AF74" t="str">
        <f t="shared" si="43"/>
        <v/>
      </c>
      <c r="AG74" t="str">
        <f t="shared" si="43"/>
        <v/>
      </c>
      <c r="AH74" t="str">
        <f t="shared" si="43"/>
        <v/>
      </c>
      <c r="AI74" t="str">
        <f t="shared" si="42"/>
        <v/>
      </c>
      <c r="AJ74" t="str">
        <f t="shared" si="42"/>
        <v/>
      </c>
      <c r="AK74" t="str">
        <f t="shared" si="42"/>
        <v/>
      </c>
      <c r="AL74" t="str">
        <f t="shared" si="42"/>
        <v/>
      </c>
      <c r="AM74" t="str">
        <f t="shared" si="42"/>
        <v/>
      </c>
      <c r="AN74" t="str">
        <f t="shared" si="42"/>
        <v/>
      </c>
      <c r="AO74" t="str">
        <f t="shared" si="42"/>
        <v/>
      </c>
      <c r="AP74" t="str">
        <f t="shared" si="42"/>
        <v/>
      </c>
      <c r="AQ74" t="str">
        <f t="shared" si="42"/>
        <v/>
      </c>
      <c r="AR74" t="str">
        <f t="shared" si="42"/>
        <v/>
      </c>
      <c r="AS74" t="str">
        <f t="shared" si="42"/>
        <v/>
      </c>
      <c r="AT74" t="str">
        <f t="shared" si="42"/>
        <v/>
      </c>
      <c r="AU74" t="str">
        <f t="shared" si="42"/>
        <v/>
      </c>
      <c r="AV74" t="str">
        <f t="shared" si="42"/>
        <v/>
      </c>
      <c r="AW74" t="str">
        <f t="shared" si="42"/>
        <v/>
      </c>
      <c r="AX74" t="str">
        <f t="shared" si="45"/>
        <v/>
      </c>
      <c r="AY74" t="str">
        <f t="shared" si="45"/>
        <v/>
      </c>
      <c r="AZ74" t="str">
        <f t="shared" si="45"/>
        <v/>
      </c>
      <c r="BA74" t="str">
        <f t="shared" si="45"/>
        <v/>
      </c>
      <c r="BB74" t="str">
        <f t="shared" si="45"/>
        <v/>
      </c>
      <c r="BC74" t="str">
        <f t="shared" si="45"/>
        <v/>
      </c>
      <c r="BD74" t="str">
        <f t="shared" si="45"/>
        <v/>
      </c>
      <c r="BE74" t="str">
        <f t="shared" si="45"/>
        <v/>
      </c>
      <c r="BF74" t="str">
        <f t="shared" si="45"/>
        <v/>
      </c>
      <c r="BG74" t="str">
        <f t="shared" si="45"/>
        <v/>
      </c>
      <c r="BH74" t="str">
        <f t="shared" si="45"/>
        <v/>
      </c>
      <c r="BI74" t="str">
        <f t="shared" si="45"/>
        <v/>
      </c>
      <c r="BJ74" t="str">
        <f t="shared" si="45"/>
        <v/>
      </c>
      <c r="BK74" t="str">
        <f t="shared" si="45"/>
        <v/>
      </c>
      <c r="BL74" t="str">
        <f t="shared" si="45"/>
        <v/>
      </c>
      <c r="BM74" t="str">
        <f t="shared" si="45"/>
        <v/>
      </c>
      <c r="BN74" t="str">
        <f t="shared" si="44"/>
        <v/>
      </c>
      <c r="BO74" t="str">
        <f t="shared" si="44"/>
        <v/>
      </c>
      <c r="BP74" t="str">
        <f t="shared" si="44"/>
        <v/>
      </c>
      <c r="BQ74" t="str">
        <f t="shared" si="44"/>
        <v/>
      </c>
      <c r="BR74" t="str">
        <f t="shared" si="44"/>
        <v/>
      </c>
      <c r="BS74" t="str">
        <f t="shared" si="44"/>
        <v/>
      </c>
      <c r="BT74" t="str">
        <f t="shared" si="44"/>
        <v/>
      </c>
      <c r="BU74" t="str">
        <f t="shared" si="44"/>
        <v/>
      </c>
      <c r="BV74" t="str">
        <f t="shared" si="44"/>
        <v/>
      </c>
      <c r="BW74" t="str">
        <f t="shared" si="44"/>
        <v/>
      </c>
      <c r="BX74" t="str">
        <f t="shared" si="44"/>
        <v/>
      </c>
      <c r="BY74" t="str">
        <f t="shared" si="44"/>
        <v/>
      </c>
      <c r="BZ74" t="str">
        <f t="shared" si="44"/>
        <v/>
      </c>
      <c r="CA74" t="str">
        <f t="shared" si="44"/>
        <v/>
      </c>
      <c r="CB74" t="str">
        <f t="shared" si="44"/>
        <v/>
      </c>
      <c r="CC74" t="str">
        <f t="shared" si="38"/>
        <v/>
      </c>
      <c r="CD74" t="str">
        <f t="shared" si="36"/>
        <v/>
      </c>
      <c r="CE74" t="str">
        <f t="shared" si="36"/>
        <v/>
      </c>
      <c r="CF74" t="str">
        <f t="shared" si="46"/>
        <v/>
      </c>
      <c r="CG74" t="str">
        <f t="shared" si="46"/>
        <v/>
      </c>
      <c r="CH74" t="str">
        <f t="shared" si="46"/>
        <v/>
      </c>
      <c r="CI74">
        <f t="shared" si="46"/>
        <v>74</v>
      </c>
      <c r="CJ74" t="str">
        <f t="shared" si="46"/>
        <v/>
      </c>
      <c r="CK74">
        <f>CI$4</f>
        <v>74</v>
      </c>
      <c r="CL74">
        <f t="shared" si="19"/>
        <v>0</v>
      </c>
      <c r="CM74">
        <f t="shared" si="25"/>
        <v>0</v>
      </c>
      <c r="CN74">
        <f t="shared" si="26"/>
        <v>0</v>
      </c>
      <c r="CO74">
        <f t="shared" si="20"/>
        <v>0</v>
      </c>
      <c r="CP74">
        <f t="shared" si="49"/>
        <v>0</v>
      </c>
      <c r="CQ74">
        <f t="shared" si="49"/>
        <v>0</v>
      </c>
      <c r="CS74" t="str">
        <f>IF(CO74=0,"",CL74)</f>
        <v/>
      </c>
      <c r="CT74" t="str">
        <f t="shared" si="50"/>
        <v/>
      </c>
      <c r="CU74" t="str">
        <f t="shared" si="50"/>
        <v/>
      </c>
      <c r="CV74" t="str">
        <f t="shared" si="50"/>
        <v/>
      </c>
      <c r="CW74" t="str">
        <f t="shared" si="50"/>
        <v/>
      </c>
      <c r="CX74" t="str">
        <f t="shared" si="50"/>
        <v/>
      </c>
      <c r="CY74" t="str">
        <f ca="1">IF(CO74=0,"",INDEX(Input!$J$3:$J$72,MATCH(sorteringsmaskine!CT74,Input!$A$3:$A$72,0)))</f>
        <v/>
      </c>
      <c r="CZ74">
        <f ca="1">IF(OR(CY74="",CY74=0)=TRUE,1,Forudsætninger!$B$4)</f>
        <v>1</v>
      </c>
    </row>
    <row r="75" spans="1:104">
      <c r="A75">
        <v>75</v>
      </c>
      <c r="B75">
        <f ca="1">Input!B72</f>
        <v>0</v>
      </c>
      <c r="C75">
        <f ca="1">Input!A72</f>
        <v>0</v>
      </c>
      <c r="D75">
        <f ca="1">Input!D72</f>
        <v>0</v>
      </c>
      <c r="E75">
        <f ca="1">SUM(Beregninger!B72:AY72)</f>
        <v>0</v>
      </c>
      <c r="F75" s="7">
        <f ca="1">Beregninger!AZ72</f>
        <v>0</v>
      </c>
      <c r="G75" s="7">
        <f ca="1">Beregninger!CY72</f>
        <v>0</v>
      </c>
      <c r="H75">
        <f ca="1">IF(Input!$B72="I",5,0)</f>
        <v>0</v>
      </c>
      <c r="I75">
        <f ca="1">IF(Input!$B72="II",4,0)</f>
        <v>0</v>
      </c>
      <c r="J75">
        <f ca="1">IF(Input!$B72="III",3,0)</f>
        <v>0</v>
      </c>
      <c r="K75">
        <f ca="1">IF(Input!$B72="IV",2,0)</f>
        <v>0</v>
      </c>
      <c r="L75">
        <f ca="1">IF(Input!$C72="Økonomisk",0.5,0)</f>
        <v>0</v>
      </c>
      <c r="M75">
        <f ca="1">IF(E75=0,-100,0)</f>
        <v>-100</v>
      </c>
      <c r="N75">
        <f ca="1">IF(Input!$C72="Miljø",0.1,0)</f>
        <v>0</v>
      </c>
      <c r="O75">
        <v>2.9999999999999198E-3</v>
      </c>
      <c r="P75">
        <f ca="1">IF(Input!A72="",-1000,0)</f>
        <v>-1000</v>
      </c>
      <c r="Q75">
        <f t="shared" si="47"/>
        <v>-1099.9970000000001</v>
      </c>
      <c r="R75">
        <f t="shared" si="48"/>
        <v>70</v>
      </c>
      <c r="S75" t="str">
        <f t="shared" si="43"/>
        <v/>
      </c>
      <c r="T75" t="str">
        <f t="shared" si="43"/>
        <v/>
      </c>
      <c r="U75" t="str">
        <f t="shared" si="43"/>
        <v/>
      </c>
      <c r="V75" t="str">
        <f t="shared" si="43"/>
        <v/>
      </c>
      <c r="W75" t="str">
        <f t="shared" si="43"/>
        <v/>
      </c>
      <c r="X75" t="str">
        <f t="shared" si="43"/>
        <v/>
      </c>
      <c r="Y75" t="str">
        <f t="shared" si="43"/>
        <v/>
      </c>
      <c r="Z75" t="str">
        <f t="shared" si="43"/>
        <v/>
      </c>
      <c r="AA75" t="str">
        <f t="shared" si="43"/>
        <v/>
      </c>
      <c r="AB75" t="str">
        <f t="shared" si="43"/>
        <v/>
      </c>
      <c r="AC75" t="str">
        <f t="shared" si="43"/>
        <v/>
      </c>
      <c r="AD75" t="str">
        <f t="shared" si="43"/>
        <v/>
      </c>
      <c r="AE75" t="str">
        <f t="shared" si="43"/>
        <v/>
      </c>
      <c r="AF75" t="str">
        <f t="shared" si="43"/>
        <v/>
      </c>
      <c r="AG75" t="str">
        <f t="shared" si="43"/>
        <v/>
      </c>
      <c r="AH75" t="str">
        <f t="shared" si="43"/>
        <v/>
      </c>
      <c r="AI75" t="str">
        <f t="shared" si="42"/>
        <v/>
      </c>
      <c r="AJ75" t="str">
        <f t="shared" si="42"/>
        <v/>
      </c>
      <c r="AK75" t="str">
        <f t="shared" si="42"/>
        <v/>
      </c>
      <c r="AL75" t="str">
        <f t="shared" si="42"/>
        <v/>
      </c>
      <c r="AM75" t="str">
        <f t="shared" si="42"/>
        <v/>
      </c>
      <c r="AN75" t="str">
        <f t="shared" si="42"/>
        <v/>
      </c>
      <c r="AO75" t="str">
        <f t="shared" si="42"/>
        <v/>
      </c>
      <c r="AP75" t="str">
        <f t="shared" si="42"/>
        <v/>
      </c>
      <c r="AQ75" t="str">
        <f t="shared" si="42"/>
        <v/>
      </c>
      <c r="AR75" t="str">
        <f t="shared" si="42"/>
        <v/>
      </c>
      <c r="AS75" t="str">
        <f t="shared" si="42"/>
        <v/>
      </c>
      <c r="AT75" t="str">
        <f t="shared" si="42"/>
        <v/>
      </c>
      <c r="AU75" t="str">
        <f t="shared" si="42"/>
        <v/>
      </c>
      <c r="AV75" t="str">
        <f t="shared" si="42"/>
        <v/>
      </c>
      <c r="AW75" t="str">
        <f t="shared" si="42"/>
        <v/>
      </c>
      <c r="AX75" t="str">
        <f t="shared" si="45"/>
        <v/>
      </c>
      <c r="AY75" t="str">
        <f t="shared" si="45"/>
        <v/>
      </c>
      <c r="AZ75" t="str">
        <f t="shared" si="45"/>
        <v/>
      </c>
      <c r="BA75" t="str">
        <f t="shared" si="45"/>
        <v/>
      </c>
      <c r="BB75" t="str">
        <f t="shared" si="45"/>
        <v/>
      </c>
      <c r="BC75" t="str">
        <f t="shared" si="45"/>
        <v/>
      </c>
      <c r="BD75" t="str">
        <f t="shared" si="45"/>
        <v/>
      </c>
      <c r="BE75" t="str">
        <f t="shared" si="45"/>
        <v/>
      </c>
      <c r="BF75" t="str">
        <f t="shared" si="45"/>
        <v/>
      </c>
      <c r="BG75" t="str">
        <f t="shared" si="45"/>
        <v/>
      </c>
      <c r="BH75" t="str">
        <f t="shared" si="45"/>
        <v/>
      </c>
      <c r="BI75" t="str">
        <f t="shared" si="45"/>
        <v/>
      </c>
      <c r="BJ75" t="str">
        <f t="shared" si="45"/>
        <v/>
      </c>
      <c r="BK75" t="str">
        <f t="shared" si="45"/>
        <v/>
      </c>
      <c r="BL75" t="str">
        <f t="shared" si="45"/>
        <v/>
      </c>
      <c r="BM75" t="str">
        <f t="shared" si="45"/>
        <v/>
      </c>
      <c r="BN75" t="str">
        <f t="shared" si="44"/>
        <v/>
      </c>
      <c r="BO75" t="str">
        <f t="shared" si="44"/>
        <v/>
      </c>
      <c r="BP75" t="str">
        <f t="shared" si="44"/>
        <v/>
      </c>
      <c r="BQ75" t="str">
        <f t="shared" si="44"/>
        <v/>
      </c>
      <c r="BR75" t="str">
        <f t="shared" si="44"/>
        <v/>
      </c>
      <c r="BS75" t="str">
        <f t="shared" si="44"/>
        <v/>
      </c>
      <c r="BT75" t="str">
        <f t="shared" si="44"/>
        <v/>
      </c>
      <c r="BU75" t="str">
        <f t="shared" si="44"/>
        <v/>
      </c>
      <c r="BV75" t="str">
        <f t="shared" si="44"/>
        <v/>
      </c>
      <c r="BW75" t="str">
        <f t="shared" si="44"/>
        <v/>
      </c>
      <c r="BX75" t="str">
        <f t="shared" si="44"/>
        <v/>
      </c>
      <c r="BY75" t="str">
        <f t="shared" si="44"/>
        <v/>
      </c>
      <c r="BZ75" t="str">
        <f t="shared" si="44"/>
        <v/>
      </c>
      <c r="CA75" t="str">
        <f t="shared" si="44"/>
        <v/>
      </c>
      <c r="CB75" t="str">
        <f t="shared" si="44"/>
        <v/>
      </c>
      <c r="CC75" t="str">
        <f t="shared" si="38"/>
        <v/>
      </c>
      <c r="CD75" t="str">
        <f t="shared" si="36"/>
        <v/>
      </c>
      <c r="CE75" t="str">
        <f t="shared" si="36"/>
        <v/>
      </c>
      <c r="CF75" t="str">
        <f t="shared" si="46"/>
        <v/>
      </c>
      <c r="CG75" t="str">
        <f t="shared" si="46"/>
        <v/>
      </c>
      <c r="CH75" t="str">
        <f t="shared" si="46"/>
        <v/>
      </c>
      <c r="CI75" t="str">
        <f t="shared" si="46"/>
        <v/>
      </c>
      <c r="CJ75">
        <f t="shared" si="46"/>
        <v>75</v>
      </c>
      <c r="CK75">
        <f>CJ$4</f>
        <v>75</v>
      </c>
      <c r="CL75">
        <f t="shared" si="19"/>
        <v>0</v>
      </c>
      <c r="CM75">
        <f t="shared" si="25"/>
        <v>0</v>
      </c>
      <c r="CN75">
        <f t="shared" si="26"/>
        <v>0</v>
      </c>
      <c r="CO75">
        <f t="shared" si="20"/>
        <v>0</v>
      </c>
      <c r="CP75">
        <f t="shared" si="49"/>
        <v>0</v>
      </c>
      <c r="CQ75">
        <f t="shared" si="49"/>
        <v>0</v>
      </c>
      <c r="CS75" t="str">
        <f>IF(CO75=0,"",CL75)</f>
        <v/>
      </c>
      <c r="CT75" t="str">
        <f t="shared" si="50"/>
        <v/>
      </c>
      <c r="CU75" t="str">
        <f t="shared" si="50"/>
        <v/>
      </c>
      <c r="CV75" t="str">
        <f t="shared" si="50"/>
        <v/>
      </c>
      <c r="CW75" t="str">
        <f t="shared" si="50"/>
        <v/>
      </c>
      <c r="CX75" t="str">
        <f t="shared" si="50"/>
        <v/>
      </c>
      <c r="CY75" t="str">
        <f ca="1">IF(CO75=0,"",INDEX(Input!$J$3:$J$72,MATCH(sorteringsmaskine!CT75,Input!$A$3:$A$72,0)))</f>
        <v/>
      </c>
      <c r="CZ75">
        <f ca="1">IF(OR(CY75="",CY75=0)=TRUE,1,Forudsætninger!$B$4)</f>
        <v>1</v>
      </c>
    </row>
  </sheetData>
  <sheetProtection sheet="1" objects="1" scenarios="1"/>
  <phoneticPr fontId="1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8"/>
  <dimension ref="C2:I51"/>
  <sheetViews>
    <sheetView workbookViewId="0">
      <selection activeCell="E27" sqref="E27"/>
    </sheetView>
  </sheetViews>
  <sheetFormatPr defaultRowHeight="15"/>
  <cols>
    <col min="1" max="16384" width="9.140625" style="33"/>
  </cols>
  <sheetData>
    <row r="2" spans="3:9">
      <c r="C2" s="34" t="s">
        <v>75</v>
      </c>
      <c r="D2" s="34" t="s">
        <v>75</v>
      </c>
      <c r="E2" s="34" t="s">
        <v>75</v>
      </c>
      <c r="F2" s="34" t="s">
        <v>75</v>
      </c>
      <c r="G2" s="34" t="s">
        <v>75</v>
      </c>
      <c r="H2" s="33">
        <v>1</v>
      </c>
      <c r="I2" s="33" t="s">
        <v>77</v>
      </c>
    </row>
    <row r="3" spans="3:9">
      <c r="C3" s="33" t="s">
        <v>29</v>
      </c>
      <c r="D3" s="33" t="s">
        <v>13</v>
      </c>
      <c r="E3" s="33" t="s">
        <v>59</v>
      </c>
      <c r="F3" s="33" t="s">
        <v>58</v>
      </c>
      <c r="G3" s="33">
        <v>2000</v>
      </c>
      <c r="H3" s="33">
        <v>2</v>
      </c>
      <c r="I3" s="33" t="s">
        <v>78</v>
      </c>
    </row>
    <row r="4" spans="3:9">
      <c r="C4" s="33" t="s">
        <v>30</v>
      </c>
      <c r="D4" s="33" t="s">
        <v>14</v>
      </c>
      <c r="E4" s="33" t="s">
        <v>76</v>
      </c>
      <c r="F4" s="33" t="s">
        <v>57</v>
      </c>
      <c r="G4" s="33">
        <v>2001</v>
      </c>
      <c r="H4" s="33">
        <v>3</v>
      </c>
    </row>
    <row r="5" spans="3:9">
      <c r="C5" s="33" t="s">
        <v>31</v>
      </c>
      <c r="G5" s="33">
        <v>2002</v>
      </c>
      <c r="H5" s="33">
        <v>4</v>
      </c>
    </row>
    <row r="6" spans="3:9">
      <c r="C6" s="33" t="s">
        <v>32</v>
      </c>
      <c r="G6" s="33">
        <v>2003</v>
      </c>
      <c r="H6" s="33">
        <v>5</v>
      </c>
    </row>
    <row r="7" spans="3:9">
      <c r="G7" s="33">
        <v>2004</v>
      </c>
      <c r="H7" s="33">
        <v>6</v>
      </c>
    </row>
    <row r="8" spans="3:9">
      <c r="G8" s="33">
        <v>2005</v>
      </c>
      <c r="H8" s="33">
        <v>7</v>
      </c>
    </row>
    <row r="9" spans="3:9">
      <c r="G9" s="33">
        <v>2006</v>
      </c>
      <c r="H9" s="33">
        <v>8</v>
      </c>
    </row>
    <row r="10" spans="3:9">
      <c r="G10" s="33">
        <v>2007</v>
      </c>
      <c r="H10" s="33">
        <v>9</v>
      </c>
    </row>
    <row r="11" spans="3:9">
      <c r="G11" s="33">
        <v>2008</v>
      </c>
      <c r="H11" s="33">
        <v>10</v>
      </c>
    </row>
    <row r="12" spans="3:9">
      <c r="G12" s="33">
        <v>2009</v>
      </c>
      <c r="H12" s="33">
        <v>11</v>
      </c>
    </row>
    <row r="13" spans="3:9">
      <c r="G13" s="33">
        <v>2010</v>
      </c>
      <c r="H13" s="33">
        <v>12</v>
      </c>
    </row>
    <row r="14" spans="3:9">
      <c r="G14" s="33">
        <v>2011</v>
      </c>
      <c r="H14" s="33">
        <v>13</v>
      </c>
    </row>
    <row r="15" spans="3:9">
      <c r="G15" s="33">
        <v>2012</v>
      </c>
      <c r="H15" s="33">
        <v>14</v>
      </c>
    </row>
    <row r="16" spans="3:9">
      <c r="G16" s="33">
        <v>2013</v>
      </c>
      <c r="H16" s="33">
        <v>15</v>
      </c>
    </row>
    <row r="17" spans="7:8">
      <c r="G17" s="33">
        <v>2014</v>
      </c>
      <c r="H17" s="33">
        <v>16</v>
      </c>
    </row>
    <row r="18" spans="7:8">
      <c r="G18" s="33">
        <v>2015</v>
      </c>
      <c r="H18" s="33">
        <v>17</v>
      </c>
    </row>
    <row r="19" spans="7:8">
      <c r="G19" s="33">
        <v>2016</v>
      </c>
      <c r="H19" s="33">
        <v>18</v>
      </c>
    </row>
    <row r="20" spans="7:8">
      <c r="G20" s="33">
        <v>2017</v>
      </c>
      <c r="H20" s="33">
        <v>19</v>
      </c>
    </row>
    <row r="21" spans="7:8">
      <c r="G21" s="33">
        <v>2018</v>
      </c>
      <c r="H21" s="33">
        <v>20</v>
      </c>
    </row>
    <row r="22" spans="7:8">
      <c r="G22" s="33">
        <v>2019</v>
      </c>
      <c r="H22" s="33">
        <v>21</v>
      </c>
    </row>
    <row r="23" spans="7:8">
      <c r="G23" s="33">
        <v>2020</v>
      </c>
      <c r="H23" s="33">
        <v>22</v>
      </c>
    </row>
    <row r="24" spans="7:8">
      <c r="H24" s="33">
        <v>23</v>
      </c>
    </row>
    <row r="25" spans="7:8">
      <c r="H25" s="33">
        <v>24</v>
      </c>
    </row>
    <row r="26" spans="7:8">
      <c r="H26" s="33">
        <v>25</v>
      </c>
    </row>
    <row r="27" spans="7:8">
      <c r="H27" s="33">
        <v>26</v>
      </c>
    </row>
    <row r="28" spans="7:8">
      <c r="H28" s="33">
        <v>27</v>
      </c>
    </row>
    <row r="29" spans="7:8">
      <c r="H29" s="33">
        <v>28</v>
      </c>
    </row>
    <row r="30" spans="7:8">
      <c r="H30" s="33">
        <v>29</v>
      </c>
    </row>
    <row r="31" spans="7:8">
      <c r="H31" s="33">
        <v>30</v>
      </c>
    </row>
    <row r="32" spans="7:8">
      <c r="H32" s="33">
        <v>31</v>
      </c>
    </row>
    <row r="33" spans="8:8">
      <c r="H33" s="33">
        <v>32</v>
      </c>
    </row>
    <row r="34" spans="8:8">
      <c r="H34" s="33">
        <v>33</v>
      </c>
    </row>
    <row r="35" spans="8:8">
      <c r="H35" s="33">
        <v>34</v>
      </c>
    </row>
    <row r="36" spans="8:8">
      <c r="H36" s="33">
        <v>35</v>
      </c>
    </row>
    <row r="37" spans="8:8">
      <c r="H37" s="33">
        <v>36</v>
      </c>
    </row>
    <row r="38" spans="8:8">
      <c r="H38" s="33">
        <v>37</v>
      </c>
    </row>
    <row r="39" spans="8:8">
      <c r="H39" s="33">
        <v>38</v>
      </c>
    </row>
    <row r="40" spans="8:8">
      <c r="H40" s="33">
        <v>39</v>
      </c>
    </row>
    <row r="41" spans="8:8">
      <c r="H41" s="33">
        <v>40</v>
      </c>
    </row>
    <row r="42" spans="8:8">
      <c r="H42" s="33">
        <v>41</v>
      </c>
    </row>
    <row r="43" spans="8:8">
      <c r="H43" s="33">
        <v>42</v>
      </c>
    </row>
    <row r="44" spans="8:8">
      <c r="H44" s="33">
        <v>43</v>
      </c>
    </row>
    <row r="45" spans="8:8">
      <c r="H45" s="33">
        <v>44</v>
      </c>
    </row>
    <row r="46" spans="8:8">
      <c r="H46" s="33">
        <v>45</v>
      </c>
    </row>
    <row r="47" spans="8:8">
      <c r="H47" s="33">
        <v>46</v>
      </c>
    </row>
    <row r="48" spans="8:8">
      <c r="H48" s="33">
        <v>47</v>
      </c>
    </row>
    <row r="49" spans="8:8">
      <c r="H49" s="33">
        <v>48</v>
      </c>
    </row>
    <row r="50" spans="8:8">
      <c r="H50" s="33">
        <v>49</v>
      </c>
    </row>
    <row r="51" spans="8:8">
      <c r="H51" s="33">
        <v>50</v>
      </c>
    </row>
  </sheetData>
  <sheetProtection sheet="1" objects="1" scenarios="1"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Forudsætninger</vt:lpstr>
      <vt:lpstr>Input</vt:lpstr>
      <vt:lpstr>Differentierede effekter</vt:lpstr>
      <vt:lpstr>Output, samfundsøkonomisk</vt:lpstr>
      <vt:lpstr>Output, privatøkonomisk</vt:lpstr>
      <vt:lpstr>Kildehenvisninger</vt:lpstr>
      <vt:lpstr>Beregninger</vt:lpstr>
      <vt:lpstr>sorteringsmaskine</vt:lpstr>
      <vt:lpstr>Lister</vt:lpstr>
      <vt:lpstr>Afgifter</vt:lpstr>
      <vt:lpstr>Faser</vt:lpstr>
      <vt:lpstr>Faser2</vt:lpstr>
      <vt:lpstr>Levetid</vt:lpstr>
      <vt:lpstr>Moms</vt:lpstr>
      <vt:lpstr>Input!OLE_LINK1</vt:lpstr>
      <vt:lpstr>Type</vt:lpstr>
      <vt:lpstr>Valg</vt:lpstr>
      <vt:lpstr>År</vt:lpstr>
    </vt:vector>
  </TitlesOfParts>
  <Company>Rambøll Management Consulting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Rambøll Management Consulting</dc:creator>
  <cp:lastModifiedBy>sikra</cp:lastModifiedBy>
  <cp:lastPrinted>2010-09-01T10:44:30Z</cp:lastPrinted>
  <dcterms:created xsi:type="dcterms:W3CDTF">2010-08-10T13:41:16Z</dcterms:created>
  <dcterms:modified xsi:type="dcterms:W3CDTF">2011-07-07T12:06:43Z</dcterms:modified>
</cp:coreProperties>
</file>